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8306" lockStructure="1" lockWindows="1"/>
  <bookViews>
    <workbookView xWindow="-375" yWindow="-330" windowWidth="16800" windowHeight="12600" activeTab="2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/>
  <c r="AK136" i="7" s="1"/>
  <c r="AK131" i="7"/>
  <c r="AK125" i="7"/>
  <c r="AK121" i="7"/>
  <c r="AK120" i="7" s="1"/>
  <c r="AK119" i="7" s="1"/>
  <c r="AK118" i="7" s="1"/>
  <c r="AK111" i="7"/>
  <c r="AK107" i="7"/>
  <c r="AK106" i="7"/>
  <c r="AK105" i="7" s="1"/>
  <c r="AK98" i="7"/>
  <c r="AK97" i="7" s="1"/>
  <c r="AK96" i="7" s="1"/>
  <c r="AK92" i="7"/>
  <c r="AK91" i="7"/>
  <c r="AK86" i="7"/>
  <c r="AK85" i="7"/>
  <c r="AK84" i="7" s="1"/>
  <c r="AK78" i="7"/>
  <c r="AK74" i="7"/>
  <c r="AK73" i="7"/>
  <c r="AK72" i="7" s="1"/>
  <c r="AK67" i="7"/>
  <c r="AK64" i="7"/>
  <c r="AK63" i="7"/>
  <c r="AK61" i="7"/>
  <c r="AK55" i="7"/>
  <c r="AK54" i="7" s="1"/>
  <c r="AK53" i="7" s="1"/>
  <c r="AK52" i="7" s="1"/>
  <c r="AK46" i="7"/>
  <c r="AK42" i="7"/>
  <c r="AK35" i="7"/>
  <c r="AK29" i="7"/>
  <c r="AK28" i="7"/>
  <c r="AK23" i="7"/>
  <c r="AK19" i="7"/>
  <c r="AK18" i="7" s="1"/>
  <c r="AK17" i="7" s="1"/>
  <c r="X155" i="7"/>
  <c r="X154" i="7" s="1"/>
  <c r="X153" i="7" s="1"/>
  <c r="X152" i="7" s="1"/>
  <c r="X148" i="7"/>
  <c r="X147" i="7" s="1"/>
  <c r="X146" i="7" s="1"/>
  <c r="X142" i="7"/>
  <c r="X141" i="7"/>
  <c r="X138" i="7"/>
  <c r="X137" i="7"/>
  <c r="X136" i="7"/>
  <c r="X131" i="7"/>
  <c r="X125" i="7"/>
  <c r="X121" i="7"/>
  <c r="X120" i="7" s="1"/>
  <c r="X119" i="7" s="1"/>
  <c r="X118" i="7" s="1"/>
  <c r="X111" i="7"/>
  <c r="X107" i="7"/>
  <c r="X106" i="7"/>
  <c r="X105" i="7" s="1"/>
  <c r="X98" i="7"/>
  <c r="X97" i="7" s="1"/>
  <c r="X96" i="7" s="1"/>
  <c r="X92" i="7"/>
  <c r="X91" i="7"/>
  <c r="X86" i="7"/>
  <c r="X85" i="7" s="1"/>
  <c r="X84" i="7" s="1"/>
  <c r="X78" i="7"/>
  <c r="X74" i="7"/>
  <c r="X73" i="7"/>
  <c r="X72" i="7" s="1"/>
  <c r="X67" i="7"/>
  <c r="X64" i="7"/>
  <c r="X63" i="7"/>
  <c r="X61" i="7"/>
  <c r="X55" i="7"/>
  <c r="X54" i="7"/>
  <c r="X53" i="7"/>
  <c r="X46" i="7"/>
  <c r="X42" i="7"/>
  <c r="X35" i="7"/>
  <c r="X29" i="7"/>
  <c r="X28" i="7" s="1"/>
  <c r="X23" i="7"/>
  <c r="X19" i="7"/>
  <c r="X18" i="7" s="1"/>
  <c r="X17" i="7" s="1"/>
  <c r="Y19" i="7"/>
  <c r="Y23" i="7"/>
  <c r="Y29" i="7"/>
  <c r="Y35" i="7"/>
  <c r="Y28" i="7" s="1"/>
  <c r="Y42" i="7"/>
  <c r="Y46" i="7"/>
  <c r="Y55" i="7"/>
  <c r="Y61" i="7"/>
  <c r="Y54" i="7" s="1"/>
  <c r="Y64" i="7"/>
  <c r="Y63" i="7" s="1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06" i="7" s="1"/>
  <c r="Y105" i="7" s="1"/>
  <c r="Y121" i="7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AL13" i="9" s="1"/>
  <c r="AL9" i="9" s="1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20" i="7" s="1"/>
  <c r="K119" i="7" s="1"/>
  <c r="K111" i="7"/>
  <c r="K106" i="7" s="1"/>
  <c r="K105" i="7" s="1"/>
  <c r="K107" i="7"/>
  <c r="K98" i="7"/>
  <c r="K97" i="7" s="1"/>
  <c r="K96" i="7" s="1"/>
  <c r="K92" i="7"/>
  <c r="K91" i="7"/>
  <c r="K86" i="7"/>
  <c r="K85" i="7"/>
  <c r="K84" i="7" s="1"/>
  <c r="K78" i="7"/>
  <c r="K74" i="7"/>
  <c r="K73" i="7"/>
  <c r="K72" i="7" s="1"/>
  <c r="K67" i="7"/>
  <c r="K64" i="7"/>
  <c r="K63" i="7"/>
  <c r="K61" i="7"/>
  <c r="K55" i="7"/>
  <c r="K54" i="7" s="1"/>
  <c r="K53" i="7" s="1"/>
  <c r="K46" i="7"/>
  <c r="K42" i="7"/>
  <c r="K35" i="7"/>
  <c r="K29" i="7"/>
  <c r="K28" i="7"/>
  <c r="K23" i="7"/>
  <c r="K19" i="7"/>
  <c r="K18" i="7" s="1"/>
  <c r="K17" i="7" s="1"/>
  <c r="K42" i="9"/>
  <c r="K41" i="9" s="1"/>
  <c r="K37" i="9"/>
  <c r="K36" i="9" s="1"/>
  <c r="K32" i="9"/>
  <c r="K31" i="9" s="1"/>
  <c r="K29" i="9"/>
  <c r="K26" i="9"/>
  <c r="K24" i="9"/>
  <c r="K21" i="9"/>
  <c r="K14" i="9"/>
  <c r="AK41" i="7" l="1"/>
  <c r="AK40" i="7" s="1"/>
  <c r="AK16" i="7" s="1"/>
  <c r="AK12" i="7" s="1"/>
  <c r="Y120" i="7"/>
  <c r="Y119" i="7" s="1"/>
  <c r="X41" i="7"/>
  <c r="X40" i="7" s="1"/>
  <c r="X16" i="7" s="1"/>
  <c r="K13" i="9"/>
  <c r="K41" i="7"/>
  <c r="K40" i="7" s="1"/>
  <c r="K16" i="7" s="1"/>
  <c r="Y136" i="7"/>
  <c r="Y84" i="7"/>
  <c r="Y41" i="7"/>
  <c r="Y40" i="7" s="1"/>
  <c r="Y18" i="7"/>
  <c r="Y17" i="7" s="1"/>
  <c r="Y16" i="7" s="1"/>
  <c r="Y53" i="7"/>
  <c r="Y52" i="7" s="1"/>
  <c r="Y118" i="7"/>
  <c r="X52" i="7"/>
  <c r="K118" i="7"/>
  <c r="Y13" i="9"/>
  <c r="Y9" i="9" s="1"/>
  <c r="K52" i="7"/>
  <c r="K162" i="7"/>
  <c r="K161" i="7" s="1"/>
  <c r="K185" i="7"/>
  <c r="K184" i="7" s="1"/>
  <c r="K9" i="9"/>
  <c r="P42" i="9"/>
  <c r="P41" i="9" s="1"/>
  <c r="P37" i="9"/>
  <c r="P36" i="9"/>
  <c r="P32" i="9"/>
  <c r="P31" i="9" s="1"/>
  <c r="P29" i="9"/>
  <c r="P26" i="9"/>
  <c r="P24" i="9"/>
  <c r="P13" i="9" s="1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86" i="7" s="1"/>
  <c r="AP176" i="7"/>
  <c r="AP175" i="7" s="1"/>
  <c r="AP173" i="7"/>
  <c r="AP168" i="7"/>
  <c r="AP164" i="7"/>
  <c r="AP163" i="7" s="1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/>
  <c r="AP136" i="7" s="1"/>
  <c r="AP131" i="7"/>
  <c r="AP125" i="7"/>
  <c r="AP121" i="7"/>
  <c r="AP111" i="7"/>
  <c r="AP107" i="7"/>
  <c r="AP106" i="7"/>
  <c r="AP105" i="7" s="1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8" i="7" s="1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/>
  <c r="AC131" i="7"/>
  <c r="AC125" i="7"/>
  <c r="AC121" i="7"/>
  <c r="AC111" i="7"/>
  <c r="AC107" i="7"/>
  <c r="AC106" i="7"/>
  <c r="AC105" i="7" s="1"/>
  <c r="AC98" i="7"/>
  <c r="AC97" i="7"/>
  <c r="AC96" i="7" s="1"/>
  <c r="AC92" i="7"/>
  <c r="AC91" i="7" s="1"/>
  <c r="AC86" i="7"/>
  <c r="AC85" i="7" s="1"/>
  <c r="AC78" i="7"/>
  <c r="AC73" i="7" s="1"/>
  <c r="AC72" i="7" s="1"/>
  <c r="AC74" i="7"/>
  <c r="AC67" i="7"/>
  <c r="AC64" i="7"/>
  <c r="AC63" i="7" s="1"/>
  <c r="AC61" i="7"/>
  <c r="AC54" i="7" s="1"/>
  <c r="AC55" i="7"/>
  <c r="AC46" i="7"/>
  <c r="AC42" i="7"/>
  <c r="AC41" i="7"/>
  <c r="AC40" i="7" s="1"/>
  <c r="AC35" i="7"/>
  <c r="AC29" i="7"/>
  <c r="AC28" i="7" s="1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3" i="7" s="1"/>
  <c r="P61" i="7"/>
  <c r="P54" i="7" s="1"/>
  <c r="P55" i="7"/>
  <c r="P46" i="7"/>
  <c r="P42" i="7"/>
  <c r="P41" i="7"/>
  <c r="P40" i="7" s="1"/>
  <c r="P35" i="7"/>
  <c r="P29" i="7"/>
  <c r="P28" i="7" s="1"/>
  <c r="P23" i="7"/>
  <c r="P19" i="7"/>
  <c r="P18" i="7" s="1"/>
  <c r="Y12" i="7" l="1"/>
  <c r="Y10" i="9" s="1"/>
  <c r="AP13" i="9"/>
  <c r="X12" i="7"/>
  <c r="K12" i="7"/>
  <c r="K13" i="7" s="1"/>
  <c r="AP84" i="7"/>
  <c r="P17" i="7"/>
  <c r="P120" i="7"/>
  <c r="P119" i="7" s="1"/>
  <c r="AC53" i="7"/>
  <c r="P186" i="7"/>
  <c r="P185" i="7" s="1"/>
  <c r="P184" i="7" s="1"/>
  <c r="AC120" i="7"/>
  <c r="AC119" i="7" s="1"/>
  <c r="AP54" i="7"/>
  <c r="AP53" i="7" s="1"/>
  <c r="AP52" i="7" s="1"/>
  <c r="AP120" i="7"/>
  <c r="AP119" i="7" s="1"/>
  <c r="AP118" i="7" s="1"/>
  <c r="P53" i="7"/>
  <c r="AC17" i="7"/>
  <c r="AC16" i="7" s="1"/>
  <c r="AC84" i="7"/>
  <c r="AC13" i="9"/>
  <c r="AC9" i="9" s="1"/>
  <c r="AP17" i="7"/>
  <c r="AP16" i="7" s="1"/>
  <c r="P9" i="9"/>
  <c r="AP9" i="9"/>
  <c r="AP162" i="7"/>
  <c r="AP161" i="7" s="1"/>
  <c r="AP185" i="7"/>
  <c r="AP184" i="7" s="1"/>
  <c r="P84" i="7"/>
  <c r="AC136" i="7"/>
  <c r="P136" i="7"/>
  <c r="P163" i="7"/>
  <c r="P162" i="7"/>
  <c r="P161" i="7" s="1"/>
  <c r="P16" i="7"/>
  <c r="P118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S41" i="7" s="1"/>
  <c r="AS40" i="7" s="1"/>
  <c r="AR46" i="7"/>
  <c r="AQ46" i="7"/>
  <c r="AQ41" i="7" s="1"/>
  <c r="AQ40" i="7" s="1"/>
  <c r="AO46" i="7"/>
  <c r="AO41" i="7" s="1"/>
  <c r="AO40" i="7" s="1"/>
  <c r="AN46" i="7"/>
  <c r="AN41" i="7" s="1"/>
  <c r="AN40" i="7" s="1"/>
  <c r="AM46" i="7"/>
  <c r="AL46" i="7"/>
  <c r="AL41" i="7" s="1"/>
  <c r="AL40" i="7" s="1"/>
  <c r="AJ46" i="7"/>
  <c r="AJ41" i="7" s="1"/>
  <c r="AJ40" i="7" s="1"/>
  <c r="AI46" i="7"/>
  <c r="AI41" i="7" s="1"/>
  <c r="AI40" i="7" s="1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R41" i="7" s="1"/>
  <c r="R40" i="7" s="1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/>
  <c r="J138" i="7"/>
  <c r="J137" i="7" s="1"/>
  <c r="J131" i="7"/>
  <c r="J125" i="7"/>
  <c r="J121" i="7"/>
  <c r="J111" i="7"/>
  <c r="J107" i="7"/>
  <c r="J98" i="7"/>
  <c r="J97" i="7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/>
  <c r="W138" i="7"/>
  <c r="W137" i="7" s="1"/>
  <c r="W131" i="7"/>
  <c r="W125" i="7"/>
  <c r="W121" i="7"/>
  <c r="W111" i="7"/>
  <c r="W107" i="7"/>
  <c r="W98" i="7"/>
  <c r="W97" i="7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Y13" i="7" l="1"/>
  <c r="K10" i="9"/>
  <c r="AP12" i="7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0" i="9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53" i="7" s="1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J118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H29" i="7" s="1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40" i="7" l="1"/>
  <c r="W52" i="7"/>
  <c r="AJ53" i="7"/>
  <c r="AC10" i="9"/>
  <c r="AC13" i="7"/>
  <c r="P10" i="9"/>
  <c r="P13" i="7"/>
  <c r="U41" i="7"/>
  <c r="AJ17" i="7"/>
  <c r="AJ16" i="7" s="1"/>
  <c r="L54" i="7"/>
  <c r="AJ52" i="7"/>
  <c r="J52" i="7"/>
  <c r="J12" i="7" s="1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F97" i="7"/>
  <c r="AF96" i="7" s="1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F137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L13" i="7" l="1"/>
  <c r="AL10" i="9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I9" i="9" s="1"/>
  <c r="H138" i="7"/>
  <c r="I25" i="5"/>
  <c r="H21" i="9"/>
  <c r="H24" i="9"/>
  <c r="H14" i="9"/>
  <c r="U21" i="9"/>
  <c r="H131" i="7"/>
  <c r="H121" i="7"/>
  <c r="H29" i="9"/>
  <c r="H25" i="5"/>
  <c r="AK10" i="9" l="1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I13" i="7"/>
  <c r="I10" i="9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AH10" i="9" l="1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<sst xmlns="http://schemas.openxmlformats.org/spreadsheetml/2006/main" count="478" uniqueCount="202">
  <si>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</si>
  <si>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</si>
  <si>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</si>
  <si>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</si>
  <si>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</si>
  <si>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</si>
  <si>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</si>
  <si>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</si>
  <si>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</si>
  <si>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</si>
  <si>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</si>
  <si>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</si>
  <si>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</si>
  <si>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</si>
  <si>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</si>
  <si>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</si>
  <si>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</si>
  <si>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</si>
  <si>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</si>
  <si>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</si>
  <si>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</si>
  <si>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</si>
  <si>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</si>
  <si>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</si>
  <si>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</si>
  <si>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</si>
  <si>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</si>
  <si>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</si>
  <si>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</si>
  <si>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</si>
  <si>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</si>
  <si>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</si>
  <si>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</si>
  <si>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</si>
  <si>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</si>
  <si>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</si>
  <si>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</si>
  <si>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</si>
  <si>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</si>
  <si>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</si>
  <si>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</si>
  <si>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</si>
  <si>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</si>
  <si>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</si>
  <si>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</si>
  <si>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</si>
  <si>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</si>
  <si>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</si>
  <si>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</si>
  <si>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</si>
  <si>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</si>
  <si>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</si>
  <si>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</si>
  <si>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</si>
  <si>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</si>
  <si>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</si>
  <si>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</si>
  <si>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</si>
  <si>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</si>
  <si>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</si>
  <si>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</si>
  <si>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</si>
  <si>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</si>
  <si>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</si>
  <si>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</si>
  <si>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</si>
  <si>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</si>
  <si>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</si>
  <si>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</si>
  <si>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</si>
  <si>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</si>
  <si>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</si>
  <si>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</si>
  <si>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</si>
  <si>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</si>
  <si>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</si>
  <si>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</si>
  <si>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</si>
  <si>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</si>
  <si>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</si>
  <si>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</si>
  <si>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</si>
  <si>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</si>
  <si>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</si>
  <si>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</si>
  <si>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</si>
  <si>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</si>
  <si>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</si>
  <si>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</si>
  <si>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</si>
  <si>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</si>
  <si>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</si>
  <si>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</si>
  <si>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</si>
  <si>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</si>
  <si>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</si>
  <si>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</si>
  <si>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</si>
  <si>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</si>
  <si>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</si>
  <si>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</si>
  <si>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</si>
  <si>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</si>
  <si>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</si>
  <si>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</si>
  <si>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</si>
  <si>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</si>
  <si>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</si>
  <si>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</si>
  <si>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</si>
  <si>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</si>
  <si>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</si>
  <si>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</si>
  <si>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</si>
  <si>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</si>
  <si>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</si>
  <si>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</si>
  <si>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</si>
  <si>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</si>
  <si>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</si>
  <si>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</si>
  <si>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</si>
  <si>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</si>
  <si>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</si>
  <si>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</si>
  <si>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</si>
  <si>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</si>
  <si>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</si>
  <si>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</si>
  <si>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</si>
  <si>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</si>
  <si>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</si>
  <si>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</si>
  <si>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</si>
  <si>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</si>
  <si>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</si>
  <si>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</si>
  <si>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</si>
  <si>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</si>
  <si>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</si>
  <si>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</si>
  <si>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</si>
  <si>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</si>
  <si>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</si>
  <si>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</si>
  <si>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</si>
  <si>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</si>
  <si>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</si>
  <si>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</si>
  <si>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</si>
  <si>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</si>
  <si>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</si>
  <si>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</si>
  <si>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</si>
  <si>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</si>
  <si>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</si>
  <si>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</si>
  <si>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</si>
  <si>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</si>
  <si>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</si>
  <si>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</si>
  <si>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</si>
  <si>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</si>
  <si>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</si>
  <si>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</si>
  <si>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</si>
  <si>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</si>
  <si>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</si>
  <si>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</si>
  <si>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</si>
  <si>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</si>
  <si>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</si>
  <si>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</si>
  <si>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</si>
  <si>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</si>
  <si>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</si>
  <si>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</si>
  <si>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</si>
  <si>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</si>
  <si>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</si>
  <si>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</si>
  <si>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</si>
  <si>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</si>
  <si>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</si>
  <si>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</si>
  <si>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</si>
  <si>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</si>
  <si>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</si>
  <si>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</si>
  <si>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</si>
  <si>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</si>
  <si>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 xml:space="preserve">OSNOVNA ŠKOLA IVANA KUKULJEVIĆA SAKCINSKOG </t>
  </si>
  <si>
    <t>OŠ IVANA KUKULJEVIĆA SAKCINSKOG IVANEC</t>
  </si>
  <si>
    <r>
      <t>Financira Varaždinska županija</t>
    </r>
    <r>
      <rPr>
        <sz val="8"/>
        <color theme="1"/>
        <rFont val="Tw Cen MT Condensed"/>
        <family val="2"/>
        <charset val="238"/>
      </rPr>
      <t xml:space="preserve"> </t>
    </r>
    <r>
      <rPr>
        <b/>
        <u/>
        <sz val="8"/>
        <color theme="1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</si>
  <si>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theme="1"/>
        <rFont val="Tw Cen MT Condensed"/>
        <family val="2"/>
        <charset val="238"/>
      </rPr>
      <t>(MINISTARSTVA)</t>
    </r>
  </si>
  <si>
    <r>
      <t xml:space="preserve">Pomoći ostalih 
</t>
    </r>
    <r>
      <rPr>
        <b/>
        <u/>
        <sz val="8"/>
        <color theme="1"/>
        <rFont val="Tw Cen MT Condensed"/>
        <family val="2"/>
        <charset val="238"/>
      </rPr>
      <t>JLP(R)S</t>
    </r>
  </si>
  <si>
    <r>
      <t xml:space="preserve">        Temeljem odredbi članka  27. st. 2. Zakona o proračunu ("Narodne novine" broj 87/08, 136/12 i 15/15) Školski odbor na sjednici održanoj dana 13.10.2016. </t>
    </r>
    <r>
      <rPr>
        <sz val="12"/>
        <color rgb="FFFF0000"/>
        <rFont val="Arial"/>
        <family val="2"/>
        <charset val="238"/>
      </rPr>
      <t>godine, d o n o s i:</t>
    </r>
  </si>
  <si>
    <t>Ivancu,</t>
  </si>
  <si>
    <t xml:space="preserve">13.10.2016. </t>
  </si>
  <si>
    <t xml:space="preserve">Dražen Piskač, pred.školskog odbora </t>
  </si>
  <si>
    <t>400-01/16-01-1</t>
  </si>
  <si>
    <t>2186-118-01-16-5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</si>
</sst>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w Cen MT Condensed"/>
      <family val="2"/>
      <charset val="238"/>
    </font>
    <font>
      <b/>
      <u/>
      <sz val="8"/>
      <color theme="1"/>
      <name val="Tw Cen MT Condensed"/>
      <family val="2"/>
      <charset val="238"/>
    </font>
    <font>
      <sz val="7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07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4" fontId="75" fillId="0" borderId="6" xfId="3" applyNumberFormat="1" applyFont="1" applyFill="1" applyBorder="1" applyAlignment="1" applyProtection="1">
      <alignment horizontal="right" vertical="center"/>
      <protection locked="0"/>
    </xf>
    <xf numFmtId="0" fontId="75" fillId="0" borderId="0" xfId="3" applyFont="1" applyFill="1" applyAlignment="1">
      <alignment vertical="center"/>
    </xf>
    <xf numFmtId="0" fontId="76" fillId="0" borderId="0" xfId="3" applyFont="1" applyFill="1" applyAlignment="1">
      <alignment vertical="center"/>
    </xf>
    <xf numFmtId="0" fontId="77" fillId="0" borderId="0" xfId="3" applyFont="1" applyFill="1" applyAlignment="1">
      <alignment horizontal="center" vertical="center"/>
    </xf>
    <xf numFmtId="0" fontId="75" fillId="0" borderId="41" xfId="3" applyFont="1" applyFill="1" applyBorder="1" applyAlignment="1">
      <alignment horizontal="center" vertical="center" wrapText="1"/>
    </xf>
    <xf numFmtId="0" fontId="77" fillId="0" borderId="42" xfId="3" applyFont="1" applyFill="1" applyBorder="1" applyAlignment="1">
      <alignment horizontal="center" vertical="center" wrapText="1"/>
    </xf>
    <xf numFmtId="0" fontId="80" fillId="9" borderId="17" xfId="3" applyFont="1" applyFill="1" applyBorder="1" applyAlignment="1">
      <alignment horizontal="center" vertical="center" wrapText="1"/>
    </xf>
    <xf numFmtId="4" fontId="81" fillId="4" borderId="15" xfId="3" applyNumberFormat="1" applyFont="1" applyFill="1" applyBorder="1" applyAlignment="1">
      <alignment horizontal="right" vertical="center"/>
    </xf>
    <xf numFmtId="4" fontId="82" fillId="0" borderId="12" xfId="3" applyNumberFormat="1" applyFont="1" applyFill="1" applyBorder="1" applyAlignment="1">
      <alignment horizontal="center" vertical="center" wrapText="1"/>
    </xf>
    <xf numFmtId="4" fontId="77" fillId="0" borderId="0" xfId="3" applyNumberFormat="1" applyFont="1" applyFill="1" applyBorder="1" applyAlignment="1">
      <alignment horizontal="right" vertical="center" wrapText="1"/>
    </xf>
    <xf numFmtId="4" fontId="77" fillId="6" borderId="12" xfId="3" applyNumberFormat="1" applyFont="1" applyFill="1" applyBorder="1" applyAlignment="1">
      <alignment horizontal="right" vertical="center" wrapText="1"/>
    </xf>
    <xf numFmtId="4" fontId="77" fillId="3" borderId="0" xfId="3" applyNumberFormat="1" applyFont="1" applyFill="1" applyBorder="1" applyAlignment="1">
      <alignment horizontal="right" vertical="center" wrapText="1"/>
    </xf>
    <xf numFmtId="4" fontId="77" fillId="5" borderId="0" xfId="3" applyNumberFormat="1" applyFont="1" applyFill="1" applyBorder="1" applyAlignment="1">
      <alignment horizontal="right" vertical="center"/>
    </xf>
    <xf numFmtId="4" fontId="77" fillId="0" borderId="0" xfId="3" applyNumberFormat="1" applyFont="1" applyFill="1" applyBorder="1" applyAlignment="1">
      <alignment horizontal="right" vertical="center"/>
    </xf>
    <xf numFmtId="4" fontId="75" fillId="0" borderId="0" xfId="3" applyNumberFormat="1" applyFont="1" applyFill="1" applyBorder="1" applyAlignment="1" applyProtection="1">
      <alignment horizontal="right" vertical="center"/>
      <protection locked="0"/>
    </xf>
    <xf numFmtId="4" fontId="77" fillId="0" borderId="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Border="1" applyAlignment="1" applyProtection="1">
      <alignment horizontal="left" vertical="center" wrapText="1"/>
    </xf>
    <xf numFmtId="4" fontId="75" fillId="0" borderId="0" xfId="3" applyNumberFormat="1" applyFont="1" applyFill="1" applyBorder="1" applyAlignment="1" applyProtection="1">
      <alignment horizontal="right" vertical="center"/>
    </xf>
    <xf numFmtId="0" fontId="84" fillId="0" borderId="0" xfId="3" applyFont="1" applyFill="1" applyBorder="1" applyAlignment="1" applyProtection="1">
      <alignment vertical="center" wrapText="1"/>
    </xf>
    <xf numFmtId="4" fontId="75" fillId="3" borderId="16" xfId="3" applyNumberFormat="1" applyFont="1" applyFill="1" applyBorder="1" applyAlignment="1" applyProtection="1">
      <alignment horizontal="right" vertical="center" wrapText="1"/>
    </xf>
    <xf numFmtId="4" fontId="77" fillId="5" borderId="16" xfId="3" applyNumberFormat="1" applyFont="1" applyFill="1" applyBorder="1" applyAlignment="1" applyProtection="1">
      <alignment horizontal="right" vertical="center"/>
    </xf>
    <xf numFmtId="4" fontId="77" fillId="0" borderId="16" xfId="3" applyNumberFormat="1" applyFont="1" applyFill="1" applyBorder="1" applyAlignment="1" applyProtection="1">
      <alignment horizontal="right" vertical="center"/>
    </xf>
    <xf numFmtId="4" fontId="75" fillId="0" borderId="16" xfId="3" applyNumberFormat="1" applyFont="1" applyFill="1" applyBorder="1" applyAlignment="1" applyProtection="1">
      <alignment horizontal="right" vertical="center"/>
    </xf>
    <xf numFmtId="0" fontId="84" fillId="0" borderId="0" xfId="3" applyFont="1" applyFill="1" applyBorder="1" applyAlignment="1" applyProtection="1">
      <alignment vertical="center"/>
    </xf>
    <xf numFmtId="0" fontId="75" fillId="0" borderId="0" xfId="3" applyFont="1" applyFill="1" applyAlignment="1" applyProtection="1">
      <alignment vertical="center"/>
    </xf>
    <xf numFmtId="0" fontId="34" fillId="0" borderId="0" xfId="3" applyFont="1" applyFill="1" applyAlignment="1">
      <alignment vertical="center"/>
    </xf>
    <xf numFmtId="0" fontId="75" fillId="0" borderId="37" xfId="3" applyFont="1" applyFill="1" applyBorder="1" applyAlignment="1">
      <alignment horizontal="center" vertical="center" wrapText="1"/>
    </xf>
    <xf numFmtId="0" fontId="77" fillId="0" borderId="32" xfId="3" applyFont="1" applyFill="1" applyBorder="1" applyAlignment="1">
      <alignment horizontal="center" vertical="center" wrapText="1"/>
    </xf>
    <xf numFmtId="0" fontId="80" fillId="9" borderId="67" xfId="3" applyFont="1" applyFill="1" applyBorder="1" applyAlignment="1">
      <alignment horizontal="center" vertical="center" wrapText="1"/>
    </xf>
    <xf numFmtId="4" fontId="75" fillId="0" borderId="8" xfId="3" applyNumberFormat="1" applyFont="1" applyFill="1" applyBorder="1" applyAlignment="1" applyProtection="1">
      <alignment horizontal="right" vertical="center"/>
      <protection locked="0"/>
    </xf>
    <xf numFmtId="0" fontId="75" fillId="0" borderId="56" xfId="3" applyFont="1" applyFill="1" applyBorder="1" applyAlignment="1">
      <alignment horizontal="center" vertical="center" wrapText="1"/>
    </xf>
    <xf numFmtId="0" fontId="77" fillId="0" borderId="57" xfId="3" applyFont="1" applyFill="1" applyBorder="1" applyAlignment="1">
      <alignment horizontal="center" vertical="center" wrapText="1"/>
    </xf>
    <xf numFmtId="0" fontId="80" fillId="9" borderId="58" xfId="3" applyFont="1" applyFill="1" applyBorder="1" applyAlignment="1">
      <alignment horizontal="center" vertical="center" wrapText="1"/>
    </xf>
    <xf numFmtId="4" fontId="81" fillId="0" borderId="65" xfId="3" applyNumberFormat="1" applyFont="1" applyFill="1" applyBorder="1" applyAlignment="1">
      <alignment horizontal="center" vertical="center" wrapText="1"/>
    </xf>
    <xf numFmtId="4" fontId="81" fillId="4" borderId="56" xfId="3" applyNumberFormat="1" applyFont="1" applyFill="1" applyBorder="1" applyAlignment="1">
      <alignment horizontal="right" vertical="center"/>
    </xf>
    <xf numFmtId="4" fontId="82" fillId="0" borderId="65" xfId="3" applyNumberFormat="1" applyFont="1" applyFill="1" applyBorder="1" applyAlignment="1">
      <alignment horizontal="center" vertical="center" wrapText="1"/>
    </xf>
    <xf numFmtId="4" fontId="77" fillId="3" borderId="60" xfId="3" applyNumberFormat="1" applyFont="1" applyFill="1" applyBorder="1" applyAlignment="1">
      <alignment horizontal="right" vertical="center" wrapText="1"/>
    </xf>
    <xf numFmtId="4" fontId="77" fillId="5" borderId="60" xfId="3" applyNumberFormat="1" applyFont="1" applyFill="1" applyBorder="1" applyAlignment="1">
      <alignment horizontal="right" vertical="center"/>
    </xf>
    <xf numFmtId="4" fontId="77" fillId="0" borderId="60" xfId="3" applyNumberFormat="1" applyFont="1" applyFill="1" applyBorder="1" applyAlignment="1">
      <alignment horizontal="right" vertical="center"/>
    </xf>
    <xf numFmtId="4" fontId="75" fillId="0" borderId="60" xfId="3" applyNumberFormat="1" applyFont="1" applyFill="1" applyBorder="1" applyAlignment="1" applyProtection="1">
      <alignment horizontal="right" vertical="center"/>
      <protection locked="0"/>
    </xf>
    <xf numFmtId="4" fontId="77" fillId="0" borderId="60" xfId="3" applyNumberFormat="1" applyFont="1" applyFill="1" applyBorder="1" applyAlignment="1" applyProtection="1">
      <alignment horizontal="right" vertical="center"/>
    </xf>
    <xf numFmtId="4" fontId="75" fillId="3" borderId="7" xfId="3" applyNumberFormat="1" applyFont="1" applyFill="1" applyBorder="1" applyAlignment="1" applyProtection="1">
      <alignment horizontal="right" vertical="center"/>
    </xf>
    <xf numFmtId="4" fontId="77" fillId="5" borderId="7" xfId="3" applyNumberFormat="1" applyFont="1" applyFill="1" applyBorder="1" applyAlignment="1" applyProtection="1">
      <alignment horizontal="right" vertical="center"/>
    </xf>
    <xf numFmtId="4" fontId="77" fillId="0" borderId="7" xfId="3" applyNumberFormat="1" applyFont="1" applyFill="1" applyBorder="1" applyAlignment="1" applyProtection="1">
      <alignment horizontal="right" vertical="center"/>
    </xf>
    <xf numFmtId="4" fontId="75" fillId="0" borderId="7" xfId="3" applyNumberFormat="1" applyFont="1" applyFill="1" applyBorder="1" applyAlignment="1" applyProtection="1">
      <alignment horizontal="right" vertical="center"/>
    </xf>
    <xf numFmtId="4" fontId="75" fillId="0" borderId="16" xfId="3" applyNumberFormat="1" applyFont="1" applyFill="1" applyBorder="1" applyAlignment="1" applyProtection="1">
      <alignment horizontal="right" vertical="center"/>
      <protection locked="0"/>
    </xf>
    <xf numFmtId="0" fontId="80" fillId="9" borderId="20" xfId="3" applyFont="1" applyFill="1" applyBorder="1" applyAlignment="1">
      <alignment horizontal="center" vertical="center" wrapText="1"/>
    </xf>
    <xf numFmtId="4" fontId="81" fillId="4" borderId="37" xfId="3" applyNumberFormat="1" applyFont="1" applyFill="1" applyBorder="1" applyAlignment="1">
      <alignment horizontal="right" vertical="center"/>
    </xf>
    <xf numFmtId="4" fontId="82" fillId="0" borderId="22" xfId="3" applyNumberFormat="1" applyFont="1" applyFill="1" applyBorder="1" applyAlignment="1">
      <alignment horizontal="center" vertical="center" wrapText="1"/>
    </xf>
    <xf numFmtId="4" fontId="77" fillId="3" borderId="7" xfId="3" applyNumberFormat="1" applyFont="1" applyFill="1" applyBorder="1" applyAlignment="1">
      <alignment horizontal="right" vertical="center" wrapText="1"/>
    </xf>
    <xf numFmtId="4" fontId="77" fillId="5" borderId="7" xfId="3" applyNumberFormat="1" applyFont="1" applyFill="1" applyBorder="1" applyAlignment="1">
      <alignment horizontal="right" vertical="center"/>
    </xf>
    <xf numFmtId="4" fontId="77" fillId="0" borderId="7" xfId="3" applyNumberFormat="1" applyFont="1" applyFill="1" applyBorder="1" applyAlignment="1">
      <alignment horizontal="right" vertical="center"/>
    </xf>
    <xf numFmtId="4" fontId="75" fillId="0" borderId="7" xfId="3" applyNumberFormat="1" applyFont="1" applyFill="1" applyBorder="1" applyAlignment="1" applyProtection="1">
      <alignment horizontal="right" vertical="center"/>
      <protection locked="0"/>
    </xf>
    <xf numFmtId="0" fontId="34" fillId="0" borderId="0" xfId="3" applyFont="1" applyFill="1" applyBorder="1" applyAlignment="1" applyProtection="1">
      <alignment vertical="center"/>
    </xf>
    <xf numFmtId="0" fontId="34" fillId="0" borderId="0" xfId="3" applyFont="1" applyFill="1" applyAlignment="1" applyProtection="1">
      <alignment vertical="center"/>
    </xf>
    <xf numFmtId="0" fontId="76" fillId="0" borderId="0" xfId="3" applyFont="1" applyFill="1" applyAlignment="1">
      <alignment horizontal="center" vertical="center"/>
    </xf>
    <xf numFmtId="4" fontId="75" fillId="3" borderId="16" xfId="3" applyNumberFormat="1" applyFont="1" applyFill="1" applyBorder="1" applyAlignment="1" applyProtection="1">
      <alignment horizontal="right" vertical="center"/>
    </xf>
    <xf numFmtId="0" fontId="75" fillId="0" borderId="14" xfId="3" applyFont="1" applyFill="1" applyBorder="1" applyAlignment="1">
      <alignment horizontal="center" vertical="center" wrapText="1"/>
    </xf>
    <xf numFmtId="0" fontId="77" fillId="0" borderId="33" xfId="3" applyFont="1" applyFill="1" applyBorder="1" applyAlignment="1">
      <alignment horizontal="center" vertical="center" wrapText="1"/>
    </xf>
    <xf numFmtId="0" fontId="80" fillId="9" borderId="43" xfId="3" applyFont="1" applyFill="1" applyBorder="1" applyAlignment="1">
      <alignment horizontal="center" vertical="center" wrapText="1"/>
    </xf>
    <xf numFmtId="4" fontId="81" fillId="4" borderId="41" xfId="3" applyNumberFormat="1" applyFont="1" applyFill="1" applyBorder="1" applyAlignment="1">
      <alignment horizontal="right" vertical="center"/>
    </xf>
    <xf numFmtId="4" fontId="82" fillId="0" borderId="25" xfId="3" applyNumberFormat="1" applyFont="1" applyFill="1" applyBorder="1" applyAlignment="1">
      <alignment horizontal="center" vertical="center" wrapText="1"/>
    </xf>
    <xf numFmtId="4" fontId="77" fillId="3" borderId="16" xfId="3" applyNumberFormat="1" applyFont="1" applyFill="1" applyBorder="1" applyAlignment="1">
      <alignment horizontal="right" vertical="center" wrapText="1"/>
    </xf>
    <xf numFmtId="4" fontId="77" fillId="5" borderId="16" xfId="3" applyNumberFormat="1" applyFont="1" applyFill="1" applyBorder="1" applyAlignment="1">
      <alignment horizontal="right" vertical="center"/>
    </xf>
    <xf numFmtId="4" fontId="77" fillId="0" borderId="16" xfId="3" applyNumberFormat="1" applyFont="1" applyFill="1" applyBorder="1" applyAlignment="1">
      <alignment horizontal="right" vertical="center"/>
    </xf>
    <xf numFmtId="4" fontId="30" fillId="0" borderId="0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windowProtection="1" showGridLines="0" topLeftCell="A4" zoomScaleNormal="100" zoomScaleSheetLayoutView="100" workbookViewId="0">
      <selection activeCell="A31" sqref="A31"/>
    </sheetView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129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83</v>
      </c>
    </row>
    <row r="4" spans="1:2" ht="6" customHeight="1" x14ac:dyDescent="0.25">
      <c r="A4" s="87"/>
    </row>
    <row r="5" spans="1:2" ht="45" x14ac:dyDescent="0.25">
      <c r="A5" s="108" t="s">
        <v>84</v>
      </c>
    </row>
    <row r="6" spans="1:2" ht="30" x14ac:dyDescent="0.25">
      <c r="A6" s="107" t="s">
        <v>86</v>
      </c>
    </row>
    <row r="7" spans="1:2" ht="30.75" x14ac:dyDescent="0.25">
      <c r="A7" s="109" t="s">
        <v>85</v>
      </c>
    </row>
    <row r="8" spans="1:2" x14ac:dyDescent="0.25">
      <c r="A8" s="89"/>
    </row>
    <row r="9" spans="1:2" s="105" customFormat="1" ht="15.75" x14ac:dyDescent="0.25">
      <c r="A9" s="91" t="s">
        <v>80</v>
      </c>
    </row>
    <row r="10" spans="1:2" ht="6" customHeight="1" x14ac:dyDescent="0.25">
      <c r="A10" s="87"/>
    </row>
    <row r="11" spans="1:2" x14ac:dyDescent="0.25">
      <c r="A11" s="88" t="s">
        <v>172</v>
      </c>
    </row>
    <row r="12" spans="1:2" ht="30" x14ac:dyDescent="0.25">
      <c r="A12" s="88" t="s">
        <v>167</v>
      </c>
    </row>
    <row r="13" spans="1:2" ht="30" x14ac:dyDescent="0.25">
      <c r="A13" s="305" t="s">
        <v>168</v>
      </c>
    </row>
    <row r="14" spans="1:2" ht="30" x14ac:dyDescent="0.25">
      <c r="A14" s="89" t="s">
        <v>87</v>
      </c>
    </row>
    <row r="15" spans="1:2" ht="30" x14ac:dyDescent="0.25">
      <c r="A15" s="305" t="s">
        <v>169</v>
      </c>
    </row>
    <row r="16" spans="1:2" x14ac:dyDescent="0.25">
      <c r="A16" s="90"/>
    </row>
    <row r="17" spans="1:1" s="105" customFormat="1" ht="15.75" x14ac:dyDescent="0.25">
      <c r="A17" s="91" t="s">
        <v>81</v>
      </c>
    </row>
    <row r="18" spans="1:1" ht="6" customHeight="1" x14ac:dyDescent="0.25">
      <c r="A18" s="90"/>
    </row>
    <row r="19" spans="1:1" x14ac:dyDescent="0.25">
      <c r="A19" s="89" t="s">
        <v>88</v>
      </c>
    </row>
    <row r="20" spans="1:1" ht="45" x14ac:dyDescent="0.25">
      <c r="A20" s="89" t="s">
        <v>130</v>
      </c>
    </row>
    <row r="21" spans="1:1" ht="105" x14ac:dyDescent="0.25">
      <c r="A21" s="305" t="s">
        <v>170</v>
      </c>
    </row>
    <row r="22" spans="1:1" x14ac:dyDescent="0.25">
      <c r="A22" s="89"/>
    </row>
    <row r="23" spans="1:1" s="105" customFormat="1" ht="15.75" x14ac:dyDescent="0.25">
      <c r="A23" s="91" t="s">
        <v>82</v>
      </c>
    </row>
    <row r="24" spans="1:1" ht="6" customHeight="1" x14ac:dyDescent="0.25">
      <c r="A24" s="89"/>
    </row>
    <row r="25" spans="1:1" x14ac:dyDescent="0.25">
      <c r="A25" s="89" t="s">
        <v>89</v>
      </c>
    </row>
    <row r="26" spans="1:1" ht="45" x14ac:dyDescent="0.25">
      <c r="A26" s="89" t="s">
        <v>131</v>
      </c>
    </row>
    <row r="27" spans="1:1" ht="75" x14ac:dyDescent="0.25">
      <c r="A27" s="305" t="s">
        <v>171</v>
      </c>
    </row>
    <row r="28" spans="1:1" ht="15.75" x14ac:dyDescent="0.25">
      <c r="A28" s="91"/>
    </row>
    <row r="29" spans="1:1" ht="30" x14ac:dyDescent="0.25">
      <c r="A29" s="363" t="s">
        <v>183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windowProtection="1" showGridLines="0" topLeftCell="A8" zoomScale="90" zoomScaleNormal="9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92"/>
      <c r="B2" s="492"/>
      <c r="C2" s="492"/>
      <c r="D2" s="492"/>
      <c r="E2" s="492"/>
      <c r="F2" s="492"/>
      <c r="G2" s="492"/>
      <c r="H2" s="492"/>
      <c r="I2" s="179"/>
    </row>
    <row r="3" spans="1:9" ht="27" customHeight="1" x14ac:dyDescent="0.25">
      <c r="A3" s="492"/>
      <c r="B3" s="492"/>
      <c r="C3" s="492"/>
      <c r="D3" s="492"/>
      <c r="E3" s="492"/>
      <c r="F3" s="492"/>
      <c r="G3" s="492"/>
      <c r="H3" s="492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96" t="s">
        <v>13</v>
      </c>
      <c r="C5" s="496"/>
      <c r="D5" s="496"/>
      <c r="E5" s="496"/>
      <c r="F5" s="183"/>
      <c r="G5" s="183"/>
      <c r="H5" s="179"/>
      <c r="I5" s="179"/>
    </row>
    <row r="6" spans="1:9" s="4" customFormat="1" ht="49.5" customHeight="1" x14ac:dyDescent="0.25">
      <c r="A6" s="184"/>
      <c r="B6" s="497" t="s">
        <v>192</v>
      </c>
      <c r="C6" s="497"/>
      <c r="D6" s="497"/>
      <c r="E6" s="497"/>
      <c r="F6" s="185"/>
      <c r="G6" s="185"/>
      <c r="H6" s="184"/>
      <c r="I6" s="184"/>
    </row>
    <row r="7" spans="1:9" s="5" customFormat="1" ht="21" customHeight="1" x14ac:dyDescent="0.25">
      <c r="A7" s="186"/>
      <c r="B7" s="498" t="s">
        <v>143</v>
      </c>
      <c r="C7" s="498"/>
      <c r="D7" s="498"/>
      <c r="E7" s="498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99" t="s">
        <v>200</v>
      </c>
      <c r="D8" s="499"/>
      <c r="E8" s="499"/>
      <c r="F8" s="187"/>
      <c r="G8" s="187"/>
      <c r="H8" s="179"/>
      <c r="I8" s="179"/>
    </row>
    <row r="9" spans="1:9" ht="18" customHeight="1" x14ac:dyDescent="0.25">
      <c r="A9" s="179"/>
      <c r="B9" s="180" t="s">
        <v>112</v>
      </c>
      <c r="C9" s="499" t="s">
        <v>201</v>
      </c>
      <c r="D9" s="499"/>
      <c r="E9" s="499"/>
      <c r="F9" s="187"/>
      <c r="G9" s="187"/>
      <c r="H9" s="179"/>
      <c r="I9" s="179"/>
    </row>
    <row r="10" spans="1:9" ht="18" hidden="1" customHeight="1" x14ac:dyDescent="0.25">
      <c r="A10" s="179"/>
      <c r="B10" s="501"/>
      <c r="C10" s="501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93" t="s">
        <v>196</v>
      </c>
      <c r="B12" s="493"/>
      <c r="C12" s="493"/>
      <c r="D12" s="493"/>
      <c r="E12" s="493"/>
      <c r="F12" s="493"/>
      <c r="G12" s="493"/>
      <c r="H12" s="493"/>
      <c r="I12" s="493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95" t="s">
        <v>70</v>
      </c>
      <c r="B14" s="495"/>
      <c r="C14" s="495"/>
      <c r="D14" s="495"/>
      <c r="E14" s="495"/>
      <c r="F14" s="495"/>
      <c r="G14" s="495"/>
      <c r="H14" s="495"/>
      <c r="I14" s="495"/>
    </row>
    <row r="15" spans="1:9" ht="22.5" customHeight="1" x14ac:dyDescent="0.25">
      <c r="A15" s="494" t="s">
        <v>191</v>
      </c>
      <c r="B15" s="494"/>
      <c r="C15" s="494"/>
      <c r="D15" s="494"/>
      <c r="E15" s="494"/>
      <c r="F15" s="494"/>
      <c r="G15" s="494"/>
      <c r="H15" s="494"/>
      <c r="I15" s="494"/>
    </row>
    <row r="16" spans="1:9" ht="22.5" customHeight="1" x14ac:dyDescent="0.25">
      <c r="A16" s="495" t="s">
        <v>132</v>
      </c>
      <c r="B16" s="495"/>
      <c r="C16" s="495"/>
      <c r="D16" s="495"/>
      <c r="E16" s="495"/>
      <c r="F16" s="495"/>
      <c r="G16" s="495"/>
      <c r="H16" s="495"/>
      <c r="I16" s="495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503" t="s">
        <v>14</v>
      </c>
      <c r="B18" s="503"/>
      <c r="C18" s="503"/>
      <c r="D18" s="503"/>
      <c r="E18" s="503"/>
      <c r="F18" s="503"/>
      <c r="G18" s="503"/>
      <c r="H18" s="503"/>
      <c r="I18" s="503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502" t="s">
        <v>15</v>
      </c>
      <c r="B20" s="502"/>
      <c r="C20" s="502"/>
      <c r="D20" s="502"/>
      <c r="E20" s="502"/>
      <c r="F20" s="502"/>
      <c r="G20" s="189" t="s">
        <v>134</v>
      </c>
      <c r="H20" s="189" t="s">
        <v>135</v>
      </c>
      <c r="I20" s="189" t="s">
        <v>136</v>
      </c>
    </row>
    <row r="21" spans="1:16384" s="41" customFormat="1" ht="10.5" customHeight="1" thickTop="1" thickBot="1" x14ac:dyDescent="0.3">
      <c r="A21" s="500">
        <v>1</v>
      </c>
      <c r="B21" s="500"/>
      <c r="C21" s="500"/>
      <c r="D21" s="500"/>
      <c r="E21" s="500"/>
      <c r="F21" s="500"/>
      <c r="G21" s="268">
        <v>2</v>
      </c>
      <c r="H21" s="268">
        <v>3</v>
      </c>
      <c r="I21" s="268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89" t="s">
        <v>22</v>
      </c>
      <c r="C23" s="489"/>
      <c r="D23" s="489"/>
      <c r="E23" s="489"/>
      <c r="F23" s="489"/>
      <c r="G23" s="194">
        <f>SUM(G24:G25)</f>
        <v>11898134</v>
      </c>
      <c r="H23" s="194">
        <f>SUM(H24:H25)</f>
        <v>11898134</v>
      </c>
      <c r="I23" s="194">
        <f>SUM(I24:I25)</f>
        <v>11898134</v>
      </c>
    </row>
    <row r="24" spans="1:16384" ht="18" customHeight="1" x14ac:dyDescent="0.25">
      <c r="A24" s="195"/>
      <c r="B24" s="490" t="s">
        <v>26</v>
      </c>
      <c r="C24" s="490"/>
      <c r="D24" s="490"/>
      <c r="E24" s="490"/>
      <c r="F24" s="490"/>
      <c r="G24" s="196">
        <f>SUMIFS('2. Plan prihoda i primitaka'!$H$13:$H$43,'2. Plan prihoda i primitaka'!$A$13:$A$43,6)</f>
        <v>11896964</v>
      </c>
      <c r="H24" s="196">
        <f>SUMIFS('2. Plan prihoda i primitaka'!$U$13:$U$43,'2. Plan prihoda i primitaka'!$A$13:$A$43,6)</f>
        <v>11896964</v>
      </c>
      <c r="I24" s="196">
        <f>SUMIFS('2. Plan prihoda i primitaka'!$AH$13:$AH$43,'2. Plan prihoda i primitaka'!$A$13:$A$43,6)</f>
        <v>11896964</v>
      </c>
    </row>
    <row r="25" spans="1:16384" ht="18" customHeight="1" x14ac:dyDescent="0.25">
      <c r="A25" s="195"/>
      <c r="B25" s="490" t="s">
        <v>27</v>
      </c>
      <c r="C25" s="490"/>
      <c r="D25" s="490"/>
      <c r="E25" s="490"/>
      <c r="F25" s="490"/>
      <c r="G25" s="196">
        <f>SUMIFS('2. Plan prihoda i primitaka'!$H$13:$H$43,'2. Plan prihoda i primitaka'!$A$13:$A$43,7)</f>
        <v>1170</v>
      </c>
      <c r="H25" s="196">
        <f>SUMIFS('2. Plan prihoda i primitaka'!$U$13:$U$43,'2. Plan prihoda i primitaka'!$A$13:$A$43,7)</f>
        <v>1170</v>
      </c>
      <c r="I25" s="196">
        <f>SUMIFS('2. Plan prihoda i primitaka'!$AH$13:$AH$43,'2. Plan prihoda i primitaka'!$A$13:$A$43,7)</f>
        <v>1170</v>
      </c>
    </row>
    <row r="26" spans="1:16384" s="6" customFormat="1" ht="18" customHeight="1" x14ac:dyDescent="0.25">
      <c r="A26" s="193" t="s">
        <v>25</v>
      </c>
      <c r="B26" s="489" t="s">
        <v>23</v>
      </c>
      <c r="C26" s="489"/>
      <c r="D26" s="489"/>
      <c r="E26" s="489"/>
      <c r="F26" s="489"/>
      <c r="G26" s="194">
        <f>SUM(G27:G28)</f>
        <v>11898134</v>
      </c>
      <c r="H26" s="194">
        <f>SUM(H27:H28)</f>
        <v>11898134</v>
      </c>
      <c r="I26" s="194">
        <f>SUM(I27:I28)</f>
        <v>11898134</v>
      </c>
    </row>
    <row r="27" spans="1:16384" ht="18" customHeight="1" x14ac:dyDescent="0.25">
      <c r="A27" s="195"/>
      <c r="B27" s="490" t="s">
        <v>28</v>
      </c>
      <c r="C27" s="490"/>
      <c r="D27" s="490"/>
      <c r="E27" s="490"/>
      <c r="F27" s="490"/>
      <c r="G27" s="196">
        <f>SUMIFS('3. Plan rashoda i izdataka'!$H$16:$H$157,'3. Plan rashoda i izdataka'!$A$16:$A$157,3)</f>
        <v>11778134</v>
      </c>
      <c r="H27" s="196">
        <f>SUMIFS('3. Plan rashoda i izdataka'!$U$16:$U$157,'3. Plan rashoda i izdataka'!$A$16:$A$157,3)</f>
        <v>11778134</v>
      </c>
      <c r="I27" s="196">
        <f>SUMIFS('3. Plan rashoda i izdataka'!$AH$16:$AH$157,'3. Plan rashoda i izdataka'!$A$16:$A$157,3)</f>
        <v>11778134</v>
      </c>
    </row>
    <row r="28" spans="1:16384" ht="18" customHeight="1" x14ac:dyDescent="0.25">
      <c r="A28" s="197"/>
      <c r="B28" s="491" t="s">
        <v>29</v>
      </c>
      <c r="C28" s="491"/>
      <c r="D28" s="491"/>
      <c r="E28" s="491"/>
      <c r="F28" s="491"/>
      <c r="G28" s="196">
        <f>SUMIFS('3. Plan rashoda i izdataka'!$H$16:$H$157,'3. Plan rashoda i izdataka'!$A$16:$A$157,4)</f>
        <v>120000</v>
      </c>
      <c r="H28" s="196">
        <f>SUMIFS('3. Plan rashoda i izdataka'!$U$16:$U$157,'3. Plan rashoda i izdataka'!$A$16:$A$157,4)</f>
        <v>120000</v>
      </c>
      <c r="I28" s="196">
        <f>SUMIFS('3. Plan rashoda i izdataka'!$AH$16:$AH$157,'3. Plan rashoda i izdataka'!$A$16:$A$157,4)</f>
        <v>120000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88" t="s">
        <v>30</v>
      </c>
      <c r="C29" s="488"/>
      <c r="D29" s="488"/>
      <c r="E29" s="488"/>
      <c r="F29" s="488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89" t="s">
        <v>19</v>
      </c>
      <c r="C31" s="489"/>
      <c r="D31" s="489"/>
      <c r="E31" s="489"/>
      <c r="F31" s="489"/>
      <c r="G31" s="194"/>
      <c r="H31" s="203"/>
      <c r="I31" s="203"/>
    </row>
    <row r="32" spans="1:16384" s="9" customFormat="1" ht="18" customHeight="1" x14ac:dyDescent="0.25">
      <c r="A32" s="199"/>
      <c r="B32" s="488" t="s">
        <v>31</v>
      </c>
      <c r="C32" s="488"/>
      <c r="D32" s="488"/>
      <c r="E32" s="488"/>
      <c r="F32" s="488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89" t="s">
        <v>18</v>
      </c>
      <c r="C34" s="489"/>
      <c r="D34" s="489"/>
      <c r="E34" s="489"/>
      <c r="F34" s="489"/>
      <c r="G34" s="194"/>
      <c r="H34" s="203"/>
      <c r="I34" s="203"/>
    </row>
    <row r="35" spans="1:9" ht="18" customHeight="1" x14ac:dyDescent="0.25">
      <c r="A35" s="195"/>
      <c r="B35" s="490" t="s">
        <v>33</v>
      </c>
      <c r="C35" s="490"/>
      <c r="D35" s="490"/>
      <c r="E35" s="490"/>
      <c r="F35" s="490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91" t="s">
        <v>34</v>
      </c>
      <c r="C36" s="491"/>
      <c r="D36" s="491"/>
      <c r="E36" s="491"/>
      <c r="F36" s="491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88" t="s">
        <v>35</v>
      </c>
      <c r="C37" s="488"/>
      <c r="D37" s="488"/>
      <c r="E37" s="488"/>
      <c r="F37" s="488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89" t="s">
        <v>38</v>
      </c>
      <c r="C39" s="489"/>
      <c r="D39" s="489"/>
      <c r="E39" s="489"/>
      <c r="F39" s="489"/>
      <c r="G39" s="194"/>
      <c r="H39" s="203"/>
      <c r="I39" s="203"/>
    </row>
    <row r="40" spans="1:9" s="4" customFormat="1" ht="18" customHeight="1" x14ac:dyDescent="0.25">
      <c r="A40" s="207"/>
      <c r="B40" s="488" t="s">
        <v>37</v>
      </c>
      <c r="C40" s="488"/>
      <c r="D40" s="488"/>
      <c r="E40" s="488"/>
      <c r="F40" s="488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 x14ac:dyDescent="0.25">
      <c r="A44" s="127"/>
      <c r="B44" s="127"/>
      <c r="C44" s="127"/>
      <c r="D44" s="127"/>
      <c r="E44" s="127"/>
      <c r="F44" s="223" t="s">
        <v>137</v>
      </c>
      <c r="G44" s="509" t="s">
        <v>197</v>
      </c>
      <c r="H44" s="509"/>
      <c r="I44" s="224" t="s">
        <v>139</v>
      </c>
    </row>
    <row r="45" spans="1:9" s="110" customFormat="1" ht="7.5" customHeight="1" x14ac:dyDescent="0.25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 x14ac:dyDescent="0.25">
      <c r="A46" s="219"/>
      <c r="B46" s="508"/>
      <c r="C46" s="508"/>
      <c r="D46" s="508"/>
      <c r="E46" s="508"/>
      <c r="F46" s="223"/>
      <c r="G46" s="509" t="s">
        <v>198</v>
      </c>
      <c r="H46" s="509"/>
      <c r="I46" s="219" t="s">
        <v>138</v>
      </c>
    </row>
    <row r="47" spans="1:9" s="110" customFormat="1" ht="54.75" customHeight="1" x14ac:dyDescent="0.25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 x14ac:dyDescent="0.25">
      <c r="A48" s="504"/>
      <c r="B48" s="504"/>
      <c r="C48" s="504"/>
      <c r="D48" s="504"/>
      <c r="E48" s="504"/>
      <c r="F48" s="510" t="s">
        <v>140</v>
      </c>
      <c r="G48" s="506"/>
      <c r="H48" s="506"/>
      <c r="I48" s="227"/>
    </row>
    <row r="49" spans="1:9" s="110" customFormat="1" ht="15" x14ac:dyDescent="0.25">
      <c r="A49" s="219"/>
      <c r="B49" s="228"/>
      <c r="C49" s="228"/>
      <c r="D49" s="228"/>
      <c r="E49" s="228"/>
      <c r="F49" s="510"/>
      <c r="G49" s="506"/>
      <c r="H49" s="506"/>
      <c r="I49" s="229"/>
    </row>
    <row r="50" spans="1:9" s="110" customFormat="1" ht="15.75" x14ac:dyDescent="0.25">
      <c r="A50" s="230"/>
      <c r="B50" s="230"/>
      <c r="C50" s="230"/>
      <c r="D50" s="230"/>
      <c r="E50" s="230"/>
      <c r="F50" s="510"/>
      <c r="G50" s="507"/>
      <c r="H50" s="507"/>
      <c r="I50" s="230"/>
    </row>
    <row r="51" spans="1:9" s="110" customFormat="1" ht="15.75" x14ac:dyDescent="0.25">
      <c r="A51" s="219"/>
      <c r="B51" s="231"/>
      <c r="C51" s="231"/>
      <c r="D51" s="231"/>
      <c r="E51" s="231"/>
      <c r="F51" s="219"/>
      <c r="G51" s="505" t="s">
        <v>199</v>
      </c>
      <c r="H51" s="505"/>
      <c r="I51" s="231"/>
    </row>
    <row r="52" spans="1:9" s="110" customFormat="1" ht="15" x14ac:dyDescent="0.2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windowProtection="1" showGridLines="0" tabSelected="1" view="pageBreakPreview" zoomScale="80" zoomScaleNormal="90" zoomScaleSheetLayoutView="80" workbookViewId="0">
      <pane xSplit="7" ySplit="11" topLeftCell="H21" activePane="bottomRight" state="frozen"/>
      <selection activeCell="A31" sqref="A31"/>
      <selection pane="topRight" activeCell="A31" sqref="A31"/>
      <selection pane="bottomLeft" activeCell="A31" sqref="A31"/>
      <selection pane="bottomRight" activeCell="AL11" sqref="AL11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 x14ac:dyDescent="0.25">
      <c r="A1" s="503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503" t="s">
        <v>64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3"/>
      <c r="I4" s="517" t="s">
        <v>121</v>
      </c>
      <c r="J4" s="518" t="s">
        <v>121</v>
      </c>
      <c r="K4" s="518"/>
      <c r="L4" s="519"/>
      <c r="M4" s="517" t="s">
        <v>122</v>
      </c>
      <c r="N4" s="518"/>
      <c r="O4" s="518"/>
      <c r="P4" s="518"/>
      <c r="Q4" s="518"/>
      <c r="R4" s="518"/>
      <c r="S4" s="518"/>
      <c r="T4" s="519"/>
      <c r="U4" s="331"/>
      <c r="V4" s="517" t="s">
        <v>121</v>
      </c>
      <c r="W4" s="518"/>
      <c r="X4" s="518"/>
      <c r="Y4" s="519"/>
      <c r="Z4" s="517" t="s">
        <v>122</v>
      </c>
      <c r="AA4" s="518"/>
      <c r="AB4" s="518"/>
      <c r="AC4" s="518"/>
      <c r="AD4" s="518"/>
      <c r="AE4" s="518"/>
      <c r="AF4" s="518"/>
      <c r="AG4" s="519"/>
      <c r="AH4" s="331"/>
      <c r="AI4" s="517" t="s">
        <v>121</v>
      </c>
      <c r="AJ4" s="518"/>
      <c r="AK4" s="518"/>
      <c r="AL4" s="519"/>
      <c r="AM4" s="517" t="s">
        <v>122</v>
      </c>
      <c r="AN4" s="518"/>
      <c r="AO4" s="518"/>
      <c r="AP4" s="518"/>
      <c r="AQ4" s="518"/>
      <c r="AR4" s="518"/>
      <c r="AS4" s="518"/>
      <c r="AT4" s="519"/>
    </row>
    <row r="5" spans="1:48" s="2" customFormat="1" ht="57" customHeight="1" x14ac:dyDescent="0.25">
      <c r="A5" s="528" t="s">
        <v>49</v>
      </c>
      <c r="B5" s="529"/>
      <c r="C5" s="529"/>
      <c r="D5" s="529" t="s">
        <v>40</v>
      </c>
      <c r="E5" s="529"/>
      <c r="F5" s="529"/>
      <c r="G5" s="536"/>
      <c r="H5" s="548" t="s">
        <v>133</v>
      </c>
      <c r="I5" s="377" t="s">
        <v>184</v>
      </c>
      <c r="J5" s="154" t="s">
        <v>106</v>
      </c>
      <c r="K5" s="402" t="s">
        <v>186</v>
      </c>
      <c r="L5" s="150" t="s">
        <v>189</v>
      </c>
      <c r="M5" s="378" t="s">
        <v>107</v>
      </c>
      <c r="N5" s="149" t="s">
        <v>90</v>
      </c>
      <c r="O5" s="149" t="s">
        <v>43</v>
      </c>
      <c r="P5" s="149" t="s">
        <v>188</v>
      </c>
      <c r="Q5" s="149" t="s">
        <v>185</v>
      </c>
      <c r="R5" s="149" t="s">
        <v>44</v>
      </c>
      <c r="S5" s="149" t="s">
        <v>45</v>
      </c>
      <c r="T5" s="150" t="s">
        <v>46</v>
      </c>
      <c r="U5" s="513" t="s">
        <v>164</v>
      </c>
      <c r="V5" s="377" t="s">
        <v>184</v>
      </c>
      <c r="W5" s="154" t="s">
        <v>106</v>
      </c>
      <c r="X5" s="402" t="s">
        <v>186</v>
      </c>
      <c r="Y5" s="150" t="s">
        <v>189</v>
      </c>
      <c r="Z5" s="378" t="s">
        <v>107</v>
      </c>
      <c r="AA5" s="149" t="s">
        <v>90</v>
      </c>
      <c r="AB5" s="149" t="s">
        <v>43</v>
      </c>
      <c r="AC5" s="149" t="s">
        <v>188</v>
      </c>
      <c r="AD5" s="149" t="s">
        <v>185</v>
      </c>
      <c r="AE5" s="149" t="s">
        <v>44</v>
      </c>
      <c r="AF5" s="149" t="s">
        <v>45</v>
      </c>
      <c r="AG5" s="150" t="s">
        <v>46</v>
      </c>
      <c r="AH5" s="515" t="s">
        <v>165</v>
      </c>
      <c r="AI5" s="377" t="s">
        <v>184</v>
      </c>
      <c r="AJ5" s="154" t="s">
        <v>106</v>
      </c>
      <c r="AK5" s="402" t="s">
        <v>186</v>
      </c>
      <c r="AL5" s="150" t="s">
        <v>189</v>
      </c>
      <c r="AM5" s="378" t="s">
        <v>107</v>
      </c>
      <c r="AN5" s="149" t="s">
        <v>90</v>
      </c>
      <c r="AO5" s="149" t="s">
        <v>43</v>
      </c>
      <c r="AP5" s="149" t="s">
        <v>188</v>
      </c>
      <c r="AQ5" s="149" t="s">
        <v>185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530"/>
      <c r="B6" s="531"/>
      <c r="C6" s="531"/>
      <c r="D6" s="531"/>
      <c r="E6" s="531"/>
      <c r="F6" s="531"/>
      <c r="G6" s="537"/>
      <c r="H6" s="549"/>
      <c r="I6" s="151" t="s">
        <v>114</v>
      </c>
      <c r="J6" s="155" t="s">
        <v>113</v>
      </c>
      <c r="K6" s="403" t="s">
        <v>116</v>
      </c>
      <c r="L6" s="153" t="s">
        <v>117</v>
      </c>
      <c r="M6" s="379" t="s">
        <v>115</v>
      </c>
      <c r="N6" s="152" t="s">
        <v>123</v>
      </c>
      <c r="O6" s="152" t="s">
        <v>117</v>
      </c>
      <c r="P6" s="152" t="s">
        <v>116</v>
      </c>
      <c r="Q6" s="152" t="s">
        <v>115</v>
      </c>
      <c r="R6" s="152" t="s">
        <v>118</v>
      </c>
      <c r="S6" s="152" t="s">
        <v>120</v>
      </c>
      <c r="T6" s="153" t="s">
        <v>119</v>
      </c>
      <c r="U6" s="514"/>
      <c r="V6" s="151" t="s">
        <v>114</v>
      </c>
      <c r="W6" s="155" t="s">
        <v>113</v>
      </c>
      <c r="X6" s="403" t="s">
        <v>116</v>
      </c>
      <c r="Y6" s="153" t="s">
        <v>117</v>
      </c>
      <c r="Z6" s="379" t="s">
        <v>115</v>
      </c>
      <c r="AA6" s="152" t="s">
        <v>123</v>
      </c>
      <c r="AB6" s="152" t="s">
        <v>117</v>
      </c>
      <c r="AC6" s="152" t="s">
        <v>116</v>
      </c>
      <c r="AD6" s="152" t="s">
        <v>115</v>
      </c>
      <c r="AE6" s="152" t="s">
        <v>118</v>
      </c>
      <c r="AF6" s="152" t="s">
        <v>120</v>
      </c>
      <c r="AG6" s="153" t="s">
        <v>119</v>
      </c>
      <c r="AH6" s="516"/>
      <c r="AI6" s="151" t="s">
        <v>114</v>
      </c>
      <c r="AJ6" s="155" t="s">
        <v>113</v>
      </c>
      <c r="AK6" s="403" t="s">
        <v>116</v>
      </c>
      <c r="AL6" s="153" t="s">
        <v>117</v>
      </c>
      <c r="AM6" s="379" t="s">
        <v>115</v>
      </c>
      <c r="AN6" s="152" t="s">
        <v>123</v>
      </c>
      <c r="AO6" s="152" t="s">
        <v>117</v>
      </c>
      <c r="AP6" s="152" t="s">
        <v>116</v>
      </c>
      <c r="AQ6" s="152" t="s">
        <v>115</v>
      </c>
      <c r="AR6" s="152" t="s">
        <v>118</v>
      </c>
      <c r="AS6" s="152" t="s">
        <v>120</v>
      </c>
      <c r="AT6" s="153" t="s">
        <v>119</v>
      </c>
    </row>
    <row r="7" spans="1:48" s="41" customFormat="1" ht="10.5" customHeight="1" thickTop="1" thickBot="1" x14ac:dyDescent="0.3">
      <c r="A7" s="541">
        <v>1</v>
      </c>
      <c r="B7" s="542"/>
      <c r="C7" s="542"/>
      <c r="D7" s="542"/>
      <c r="E7" s="542"/>
      <c r="F7" s="542"/>
      <c r="G7" s="543"/>
      <c r="H7" s="414" t="s">
        <v>190</v>
      </c>
      <c r="I7" s="415">
        <v>3</v>
      </c>
      <c r="J7" s="416">
        <v>4</v>
      </c>
      <c r="K7" s="417">
        <v>5</v>
      </c>
      <c r="L7" s="418">
        <v>6</v>
      </c>
      <c r="M7" s="419">
        <v>7</v>
      </c>
      <c r="N7" s="420">
        <v>8</v>
      </c>
      <c r="O7" s="421">
        <v>9</v>
      </c>
      <c r="P7" s="421">
        <v>10</v>
      </c>
      <c r="Q7" s="421">
        <v>11</v>
      </c>
      <c r="R7" s="421">
        <v>12</v>
      </c>
      <c r="S7" s="421">
        <v>13</v>
      </c>
      <c r="T7" s="418">
        <v>14</v>
      </c>
      <c r="U7" s="332" t="s">
        <v>190</v>
      </c>
      <c r="V7" s="415">
        <v>3</v>
      </c>
      <c r="W7" s="416">
        <v>4</v>
      </c>
      <c r="X7" s="417">
        <v>5</v>
      </c>
      <c r="Y7" s="418">
        <v>6</v>
      </c>
      <c r="Z7" s="419">
        <v>7</v>
      </c>
      <c r="AA7" s="420">
        <v>8</v>
      </c>
      <c r="AB7" s="421">
        <v>9</v>
      </c>
      <c r="AC7" s="421">
        <v>10</v>
      </c>
      <c r="AD7" s="421">
        <v>11</v>
      </c>
      <c r="AE7" s="421">
        <v>12</v>
      </c>
      <c r="AF7" s="421">
        <v>13</v>
      </c>
      <c r="AG7" s="418">
        <v>14</v>
      </c>
      <c r="AH7" s="338" t="s">
        <v>190</v>
      </c>
      <c r="AI7" s="415">
        <v>3</v>
      </c>
      <c r="AJ7" s="416">
        <v>4</v>
      </c>
      <c r="AK7" s="417">
        <v>5</v>
      </c>
      <c r="AL7" s="418">
        <v>6</v>
      </c>
      <c r="AM7" s="419">
        <v>7</v>
      </c>
      <c r="AN7" s="420">
        <v>8</v>
      </c>
      <c r="AO7" s="421">
        <v>9</v>
      </c>
      <c r="AP7" s="421">
        <v>10</v>
      </c>
      <c r="AQ7" s="421">
        <v>11</v>
      </c>
      <c r="AR7" s="421">
        <v>12</v>
      </c>
      <c r="AS7" s="421">
        <v>13</v>
      </c>
      <c r="AT7" s="418">
        <v>14</v>
      </c>
    </row>
    <row r="8" spans="1:48" s="215" customFormat="1" ht="13.5" customHeight="1" thickTop="1" x14ac:dyDescent="0.25">
      <c r="A8" s="520"/>
      <c r="B8" s="521"/>
      <c r="C8" s="521"/>
      <c r="D8" s="521"/>
      <c r="E8" s="521"/>
      <c r="F8" s="521"/>
      <c r="G8" s="522"/>
      <c r="H8" s="209"/>
      <c r="I8" s="525">
        <f>SUM(I9:L9)</f>
        <v>1260625</v>
      </c>
      <c r="J8" s="523">
        <f>SUM(J9:M9)</f>
        <v>10916325</v>
      </c>
      <c r="K8" s="523"/>
      <c r="L8" s="524"/>
      <c r="M8" s="380">
        <f>M9</f>
        <v>9775700</v>
      </c>
      <c r="N8" s="523">
        <f>SUM(N9:T9)</f>
        <v>861809</v>
      </c>
      <c r="O8" s="523"/>
      <c r="P8" s="523"/>
      <c r="Q8" s="523"/>
      <c r="R8" s="523"/>
      <c r="S8" s="523"/>
      <c r="T8" s="524"/>
      <c r="U8" s="209"/>
      <c r="V8" s="525">
        <f>SUM(V9:X9)</f>
        <v>1155845</v>
      </c>
      <c r="W8" s="523">
        <f>SUM(W9:Z9)</f>
        <v>10916325</v>
      </c>
      <c r="X8" s="523"/>
      <c r="Y8" s="524"/>
      <c r="Z8" s="380">
        <f>Z9</f>
        <v>9775700</v>
      </c>
      <c r="AA8" s="523">
        <f>SUM(AA9:AG9)</f>
        <v>861809</v>
      </c>
      <c r="AB8" s="523"/>
      <c r="AC8" s="523"/>
      <c r="AD8" s="523"/>
      <c r="AE8" s="523"/>
      <c r="AF8" s="523"/>
      <c r="AG8" s="524"/>
      <c r="AH8" s="214"/>
      <c r="AI8" s="525">
        <f>SUM(AI9:AK9)</f>
        <v>1155845</v>
      </c>
      <c r="AJ8" s="523">
        <f>SUM(AJ9:AM9)</f>
        <v>10916325</v>
      </c>
      <c r="AK8" s="523"/>
      <c r="AL8" s="524"/>
      <c r="AM8" s="380">
        <f>AM9</f>
        <v>9775700</v>
      </c>
      <c r="AN8" s="523">
        <f>SUM(AN9:AT9)</f>
        <v>861809</v>
      </c>
      <c r="AO8" s="523"/>
      <c r="AP8" s="523"/>
      <c r="AQ8" s="523"/>
      <c r="AR8" s="523"/>
      <c r="AS8" s="523"/>
      <c r="AT8" s="524"/>
    </row>
    <row r="9" spans="1:48" s="4" customFormat="1" ht="30.75" customHeight="1" x14ac:dyDescent="0.25">
      <c r="A9" s="240"/>
      <c r="B9" s="544" t="str">
        <f>'1. Sažetak'!B6:E6</f>
        <v>OŠ IVANA KUKULJEVIĆA SAKCINSKOG IVANEC</v>
      </c>
      <c r="C9" s="544"/>
      <c r="D9" s="544"/>
      <c r="E9" s="544"/>
      <c r="F9" s="544"/>
      <c r="G9" s="545"/>
      <c r="H9" s="173">
        <f>SUM(I9:T9)</f>
        <v>11898134</v>
      </c>
      <c r="I9" s="174">
        <f>I13+I31+I36+I41</f>
        <v>120000</v>
      </c>
      <c r="J9" s="388">
        <f>J13+J31+J36+J41</f>
        <v>858500</v>
      </c>
      <c r="K9" s="404">
        <f t="shared" ref="K9" si="0">K13+K31+K36+K41</f>
        <v>177345</v>
      </c>
      <c r="L9" s="175">
        <f t="shared" ref="L9:T9" si="1">L13+L31+L36+L41</f>
        <v>104780</v>
      </c>
      <c r="M9" s="389">
        <f t="shared" si="1"/>
        <v>9775700</v>
      </c>
      <c r="N9" s="176">
        <f t="shared" si="1"/>
        <v>722</v>
      </c>
      <c r="O9" s="177">
        <f t="shared" si="1"/>
        <v>680000</v>
      </c>
      <c r="P9" s="177">
        <f t="shared" ref="P9" si="2">P13+P31+P36+P41</f>
        <v>0</v>
      </c>
      <c r="Q9" s="177">
        <f t="shared" si="1"/>
        <v>179917</v>
      </c>
      <c r="R9" s="177">
        <f t="shared" si="1"/>
        <v>0</v>
      </c>
      <c r="S9" s="177">
        <f t="shared" si="1"/>
        <v>1170</v>
      </c>
      <c r="T9" s="175">
        <f t="shared" si="1"/>
        <v>0</v>
      </c>
      <c r="U9" s="178">
        <f>SUM(V9:AG9)</f>
        <v>11898134</v>
      </c>
      <c r="V9" s="174">
        <f t="shared" ref="V9:AG9" si="3">V13+V31+V36+V41</f>
        <v>120000</v>
      </c>
      <c r="W9" s="388">
        <f t="shared" ref="W9" si="4">W13+W31+W36+W41</f>
        <v>858500</v>
      </c>
      <c r="X9" s="404">
        <f t="shared" si="3"/>
        <v>177345</v>
      </c>
      <c r="Y9" s="175">
        <f t="shared" si="3"/>
        <v>104780</v>
      </c>
      <c r="Z9" s="389">
        <f t="shared" si="3"/>
        <v>9775700</v>
      </c>
      <c r="AA9" s="176">
        <f t="shared" si="3"/>
        <v>722</v>
      </c>
      <c r="AB9" s="177">
        <f t="shared" si="3"/>
        <v>680000</v>
      </c>
      <c r="AC9" s="177">
        <f t="shared" ref="AC9" si="5">AC13+AC31+AC36+AC41</f>
        <v>0</v>
      </c>
      <c r="AD9" s="177">
        <f t="shared" si="3"/>
        <v>179917</v>
      </c>
      <c r="AE9" s="177">
        <f t="shared" si="3"/>
        <v>0</v>
      </c>
      <c r="AF9" s="177">
        <f t="shared" si="3"/>
        <v>1170</v>
      </c>
      <c r="AG9" s="175">
        <f t="shared" si="3"/>
        <v>0</v>
      </c>
      <c r="AH9" s="178">
        <f>SUM(AI9:AT9)</f>
        <v>11898134</v>
      </c>
      <c r="AI9" s="174">
        <f t="shared" ref="AI9:AT9" si="6">AI13+AI31+AI36+AI41</f>
        <v>120000</v>
      </c>
      <c r="AJ9" s="388">
        <f t="shared" ref="AJ9" si="7">AJ13+AJ31+AJ36+AJ41</f>
        <v>858500</v>
      </c>
      <c r="AK9" s="404">
        <f t="shared" si="6"/>
        <v>177345</v>
      </c>
      <c r="AL9" s="175">
        <f t="shared" si="6"/>
        <v>104780</v>
      </c>
      <c r="AM9" s="389">
        <f t="shared" si="6"/>
        <v>9775700</v>
      </c>
      <c r="AN9" s="176">
        <f t="shared" si="6"/>
        <v>722</v>
      </c>
      <c r="AO9" s="177">
        <f t="shared" si="6"/>
        <v>680000</v>
      </c>
      <c r="AP9" s="177">
        <f t="shared" ref="AP9" si="8">AP13+AP31+AP36+AP41</f>
        <v>0</v>
      </c>
      <c r="AQ9" s="177">
        <f t="shared" si="6"/>
        <v>179917</v>
      </c>
      <c r="AR9" s="177">
        <f t="shared" si="6"/>
        <v>0</v>
      </c>
      <c r="AS9" s="177">
        <f t="shared" si="6"/>
        <v>1170</v>
      </c>
      <c r="AT9" s="175">
        <f t="shared" si="6"/>
        <v>0</v>
      </c>
    </row>
    <row r="10" spans="1:48" s="111" customFormat="1" ht="36" x14ac:dyDescent="0.25">
      <c r="A10" s="538" t="s">
        <v>93</v>
      </c>
      <c r="B10" s="539"/>
      <c r="C10" s="539"/>
      <c r="D10" s="539"/>
      <c r="E10" s="539"/>
      <c r="F10" s="539"/>
      <c r="G10" s="540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5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0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5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0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5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0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 x14ac:dyDescent="0.25">
      <c r="A12" s="546" t="s">
        <v>78</v>
      </c>
      <c r="B12" s="547"/>
      <c r="C12" s="547"/>
      <c r="D12" s="547"/>
      <c r="E12" s="547"/>
      <c r="F12" s="547"/>
      <c r="G12" s="547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 x14ac:dyDescent="0.25">
      <c r="A13" s="242">
        <v>6</v>
      </c>
      <c r="B13" s="81"/>
      <c r="C13" s="81"/>
      <c r="D13" s="532" t="s">
        <v>50</v>
      </c>
      <c r="E13" s="532"/>
      <c r="F13" s="532"/>
      <c r="G13" s="533"/>
      <c r="H13" s="113">
        <f>SUM(I13:T13)</f>
        <v>11896964</v>
      </c>
      <c r="I13" s="115">
        <f>I14+I21+I24+I26+I29</f>
        <v>120000</v>
      </c>
      <c r="J13" s="69">
        <f>J14+J21+J24+J26+J29</f>
        <v>858500</v>
      </c>
      <c r="K13" s="406">
        <f t="shared" ref="K13" si="9">K14+K21+K24+K26+K29</f>
        <v>177345</v>
      </c>
      <c r="L13" s="234">
        <f t="shared" ref="L13:T13" si="10">L14+L21+L24+L26+L29</f>
        <v>104780</v>
      </c>
      <c r="M13" s="391">
        <f t="shared" si="10"/>
        <v>9775700</v>
      </c>
      <c r="N13" s="133">
        <f t="shared" si="10"/>
        <v>722</v>
      </c>
      <c r="O13" s="116">
        <f t="shared" si="10"/>
        <v>680000</v>
      </c>
      <c r="P13" s="116">
        <f t="shared" ref="P13" si="11">P14+P21+P24+P26+P29</f>
        <v>0</v>
      </c>
      <c r="Q13" s="116">
        <f t="shared" si="10"/>
        <v>179917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11896964</v>
      </c>
      <c r="V13" s="115">
        <f t="shared" ref="V13:AG13" si="12">V14+V21+V24+V26+V29</f>
        <v>120000</v>
      </c>
      <c r="W13" s="69">
        <f t="shared" ref="W13" si="13">W14+W21+W24+W26+W29</f>
        <v>858500</v>
      </c>
      <c r="X13" s="406">
        <f t="shared" si="12"/>
        <v>177345</v>
      </c>
      <c r="Y13" s="234">
        <f t="shared" si="12"/>
        <v>104780</v>
      </c>
      <c r="Z13" s="391">
        <f t="shared" si="12"/>
        <v>9775700</v>
      </c>
      <c r="AA13" s="133">
        <f t="shared" si="12"/>
        <v>722</v>
      </c>
      <c r="AB13" s="116">
        <f t="shared" si="12"/>
        <v>680000</v>
      </c>
      <c r="AC13" s="116">
        <f t="shared" ref="AC13" si="14">AC14+AC21+AC24+AC26+AC29</f>
        <v>0</v>
      </c>
      <c r="AD13" s="116">
        <f t="shared" si="12"/>
        <v>179917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11896964</v>
      </c>
      <c r="AI13" s="115">
        <f t="shared" ref="AI13:AT13" si="16">AI14+AI21+AI24+AI26+AI29</f>
        <v>120000</v>
      </c>
      <c r="AJ13" s="69">
        <f t="shared" ref="AJ13" si="17">AJ14+AJ21+AJ24+AJ26+AJ29</f>
        <v>858500</v>
      </c>
      <c r="AK13" s="406">
        <f t="shared" si="16"/>
        <v>177345</v>
      </c>
      <c r="AL13" s="234">
        <f t="shared" si="16"/>
        <v>104780</v>
      </c>
      <c r="AM13" s="391">
        <f t="shared" si="16"/>
        <v>9775700</v>
      </c>
      <c r="AN13" s="133">
        <f t="shared" si="16"/>
        <v>722</v>
      </c>
      <c r="AO13" s="116">
        <f t="shared" si="16"/>
        <v>680000</v>
      </c>
      <c r="AP13" s="116">
        <f t="shared" ref="AP13" si="18">AP14+AP21+AP24+AP26+AP29</f>
        <v>0</v>
      </c>
      <c r="AQ13" s="116">
        <f t="shared" si="16"/>
        <v>179917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526">
        <v>63</v>
      </c>
      <c r="B14" s="527"/>
      <c r="C14" s="67"/>
      <c r="D14" s="532" t="s">
        <v>51</v>
      </c>
      <c r="E14" s="532"/>
      <c r="F14" s="532"/>
      <c r="G14" s="533"/>
      <c r="H14" s="113">
        <f t="shared" ref="H14:H33" si="19">SUM(I14:T14)</f>
        <v>10132962</v>
      </c>
      <c r="I14" s="115">
        <f t="shared" ref="I14:T14" si="20">SUM(I15:I20)</f>
        <v>0</v>
      </c>
      <c r="J14" s="69">
        <f t="shared" ref="J14:K14" si="21">SUM(J15:J20)</f>
        <v>0</v>
      </c>
      <c r="K14" s="406">
        <f t="shared" si="21"/>
        <v>177345</v>
      </c>
      <c r="L14" s="117">
        <f t="shared" si="20"/>
        <v>0</v>
      </c>
      <c r="M14" s="385">
        <f t="shared" si="20"/>
        <v>9775700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179917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10132962</v>
      </c>
      <c r="V14" s="115">
        <f t="shared" ref="V14:AG14" si="24">SUM(V15:V20)</f>
        <v>0</v>
      </c>
      <c r="W14" s="69">
        <f t="shared" ref="W14" si="25">SUM(W15:W20)</f>
        <v>0</v>
      </c>
      <c r="X14" s="406">
        <f t="shared" si="24"/>
        <v>177345</v>
      </c>
      <c r="Y14" s="117">
        <f t="shared" si="24"/>
        <v>0</v>
      </c>
      <c r="Z14" s="385">
        <f t="shared" si="24"/>
        <v>9775700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179917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10132962</v>
      </c>
      <c r="AI14" s="115">
        <f t="shared" ref="AI14:AT14" si="27">SUM(AI15:AI20)</f>
        <v>0</v>
      </c>
      <c r="AJ14" s="69">
        <f t="shared" ref="AJ14" si="28">SUM(AJ15:AJ20)</f>
        <v>0</v>
      </c>
      <c r="AK14" s="406">
        <f t="shared" si="27"/>
        <v>177345</v>
      </c>
      <c r="AL14" s="117">
        <f t="shared" si="27"/>
        <v>0</v>
      </c>
      <c r="AM14" s="385">
        <f t="shared" si="27"/>
        <v>9775700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179917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534">
        <v>631</v>
      </c>
      <c r="B15" s="535"/>
      <c r="C15" s="535"/>
      <c r="D15" s="511" t="s">
        <v>52</v>
      </c>
      <c r="E15" s="511"/>
      <c r="F15" s="511"/>
      <c r="G15" s="512"/>
      <c r="H15" s="114">
        <f t="shared" si="19"/>
        <v>0</v>
      </c>
      <c r="I15" s="118"/>
      <c r="J15" s="132"/>
      <c r="K15" s="52"/>
      <c r="L15" s="120"/>
      <c r="M15" s="386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6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6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534">
        <v>632</v>
      </c>
      <c r="B16" s="535"/>
      <c r="C16" s="535"/>
      <c r="D16" s="511" t="s">
        <v>53</v>
      </c>
      <c r="E16" s="511"/>
      <c r="F16" s="511"/>
      <c r="G16" s="512"/>
      <c r="H16" s="114">
        <f t="shared" si="19"/>
        <v>0</v>
      </c>
      <c r="I16" s="118"/>
      <c r="J16" s="132"/>
      <c r="K16" s="52"/>
      <c r="L16" s="120"/>
      <c r="M16" s="386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6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6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534">
        <v>633</v>
      </c>
      <c r="B17" s="535"/>
      <c r="C17" s="535"/>
      <c r="D17" s="511" t="s">
        <v>54</v>
      </c>
      <c r="E17" s="511"/>
      <c r="F17" s="511"/>
      <c r="G17" s="512"/>
      <c r="H17" s="114">
        <f t="shared" si="19"/>
        <v>0</v>
      </c>
      <c r="I17" s="118"/>
      <c r="J17" s="132"/>
      <c r="K17" s="52"/>
      <c r="L17" s="120"/>
      <c r="M17" s="386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6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6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534">
        <v>634</v>
      </c>
      <c r="B18" s="535"/>
      <c r="C18" s="535"/>
      <c r="D18" s="511" t="s">
        <v>124</v>
      </c>
      <c r="E18" s="511"/>
      <c r="F18" s="511"/>
      <c r="G18" s="512"/>
      <c r="H18" s="114">
        <f t="shared" ref="H18" si="30">SUM(I18:T18)</f>
        <v>56417</v>
      </c>
      <c r="I18" s="118"/>
      <c r="J18" s="132"/>
      <c r="K18" s="52"/>
      <c r="L18" s="120"/>
      <c r="M18" s="386"/>
      <c r="N18" s="156"/>
      <c r="O18" s="119"/>
      <c r="P18" s="119"/>
      <c r="Q18" s="119">
        <v>56417</v>
      </c>
      <c r="R18" s="119"/>
      <c r="S18" s="119"/>
      <c r="T18" s="120"/>
      <c r="U18" s="320">
        <f t="shared" si="23"/>
        <v>56417</v>
      </c>
      <c r="V18" s="118"/>
      <c r="W18" s="132"/>
      <c r="X18" s="52"/>
      <c r="Y18" s="120"/>
      <c r="Z18" s="386"/>
      <c r="AA18" s="156"/>
      <c r="AB18" s="119"/>
      <c r="AC18" s="119"/>
      <c r="AD18" s="119">
        <v>56417</v>
      </c>
      <c r="AE18" s="119"/>
      <c r="AF18" s="119"/>
      <c r="AG18" s="120"/>
      <c r="AH18" s="320">
        <f t="shared" si="15"/>
        <v>56417</v>
      </c>
      <c r="AI18" s="118"/>
      <c r="AJ18" s="132"/>
      <c r="AK18" s="52"/>
      <c r="AL18" s="120"/>
      <c r="AM18" s="386"/>
      <c r="AN18" s="156"/>
      <c r="AO18" s="119"/>
      <c r="AP18" s="119"/>
      <c r="AQ18" s="119">
        <v>56417</v>
      </c>
      <c r="AR18" s="119"/>
      <c r="AS18" s="119"/>
      <c r="AT18" s="120"/>
      <c r="AU18" s="166"/>
      <c r="AV18" s="166"/>
    </row>
    <row r="19" spans="1:48" s="110" customFormat="1" ht="29.25" customHeight="1" x14ac:dyDescent="0.25">
      <c r="A19" s="534">
        <v>636</v>
      </c>
      <c r="B19" s="535"/>
      <c r="C19" s="535"/>
      <c r="D19" s="511" t="s">
        <v>65</v>
      </c>
      <c r="E19" s="511"/>
      <c r="F19" s="511"/>
      <c r="G19" s="512"/>
      <c r="H19" s="114">
        <f t="shared" si="19"/>
        <v>9899200</v>
      </c>
      <c r="I19" s="118"/>
      <c r="J19" s="132"/>
      <c r="K19" s="52"/>
      <c r="L19" s="120"/>
      <c r="M19" s="386">
        <v>9775700</v>
      </c>
      <c r="N19" s="156"/>
      <c r="O19" s="119"/>
      <c r="P19" s="119"/>
      <c r="Q19" s="119">
        <v>123500</v>
      </c>
      <c r="R19" s="119"/>
      <c r="S19" s="119"/>
      <c r="T19" s="120"/>
      <c r="U19" s="320">
        <f t="shared" si="23"/>
        <v>9899200</v>
      </c>
      <c r="V19" s="118"/>
      <c r="W19" s="132"/>
      <c r="X19" s="52"/>
      <c r="Y19" s="120"/>
      <c r="Z19" s="386">
        <v>9775700</v>
      </c>
      <c r="AA19" s="156"/>
      <c r="AB19" s="119"/>
      <c r="AC19" s="119"/>
      <c r="AD19" s="119">
        <v>123500</v>
      </c>
      <c r="AE19" s="119"/>
      <c r="AF19" s="119"/>
      <c r="AG19" s="120"/>
      <c r="AH19" s="320">
        <f t="shared" si="15"/>
        <v>9899200</v>
      </c>
      <c r="AI19" s="118"/>
      <c r="AJ19" s="132"/>
      <c r="AK19" s="52"/>
      <c r="AL19" s="120"/>
      <c r="AM19" s="386">
        <v>9775700</v>
      </c>
      <c r="AN19" s="156"/>
      <c r="AO19" s="119"/>
      <c r="AP19" s="119"/>
      <c r="AQ19" s="119">
        <v>123500</v>
      </c>
      <c r="AR19" s="119"/>
      <c r="AS19" s="119"/>
      <c r="AT19" s="120"/>
      <c r="AU19" s="166"/>
      <c r="AV19" s="166"/>
    </row>
    <row r="20" spans="1:48" s="110" customFormat="1" ht="29.25" customHeight="1" x14ac:dyDescent="0.25">
      <c r="A20" s="534">
        <v>638</v>
      </c>
      <c r="B20" s="535"/>
      <c r="C20" s="535"/>
      <c r="D20" s="511" t="s">
        <v>66</v>
      </c>
      <c r="E20" s="511"/>
      <c r="F20" s="511"/>
      <c r="G20" s="512"/>
      <c r="H20" s="114">
        <f t="shared" si="19"/>
        <v>177345</v>
      </c>
      <c r="I20" s="118"/>
      <c r="J20" s="132"/>
      <c r="K20" s="52">
        <v>177345</v>
      </c>
      <c r="L20" s="120"/>
      <c r="M20" s="386"/>
      <c r="N20" s="156"/>
      <c r="O20" s="119"/>
      <c r="P20" s="119"/>
      <c r="Q20" s="119"/>
      <c r="R20" s="119"/>
      <c r="S20" s="119"/>
      <c r="T20" s="120"/>
      <c r="U20" s="320">
        <f t="shared" si="23"/>
        <v>177345</v>
      </c>
      <c r="V20" s="118"/>
      <c r="W20" s="132"/>
      <c r="X20" s="52">
        <v>177345</v>
      </c>
      <c r="Y20" s="120"/>
      <c r="Z20" s="386"/>
      <c r="AA20" s="156"/>
      <c r="AB20" s="119"/>
      <c r="AC20" s="119"/>
      <c r="AD20" s="119"/>
      <c r="AE20" s="119"/>
      <c r="AF20" s="119"/>
      <c r="AG20" s="120"/>
      <c r="AH20" s="320">
        <f t="shared" si="15"/>
        <v>177345</v>
      </c>
      <c r="AI20" s="118"/>
      <c r="AJ20" s="132"/>
      <c r="AK20" s="52">
        <v>177345</v>
      </c>
      <c r="AL20" s="120"/>
      <c r="AM20" s="386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526">
        <v>64</v>
      </c>
      <c r="B21" s="527"/>
      <c r="C21" s="128"/>
      <c r="D21" s="532" t="s">
        <v>55</v>
      </c>
      <c r="E21" s="532"/>
      <c r="F21" s="532"/>
      <c r="G21" s="533"/>
      <c r="H21" s="113">
        <f t="shared" si="19"/>
        <v>0</v>
      </c>
      <c r="I21" s="115">
        <f>I22+I23</f>
        <v>0</v>
      </c>
      <c r="J21" s="69">
        <f>J22+J23</f>
        <v>0</v>
      </c>
      <c r="K21" s="406">
        <f t="shared" ref="K21" si="31">K22+K23</f>
        <v>0</v>
      </c>
      <c r="L21" s="117">
        <f t="shared" ref="L21:T21" si="32">L22+L23</f>
        <v>0</v>
      </c>
      <c r="M21" s="385">
        <f t="shared" si="32"/>
        <v>0</v>
      </c>
      <c r="N21" s="133">
        <f t="shared" si="32"/>
        <v>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06">
        <f t="shared" ref="X21:Y21" si="34">X22+X23</f>
        <v>0</v>
      </c>
      <c r="Y21" s="117">
        <f t="shared" si="34"/>
        <v>0</v>
      </c>
      <c r="Z21" s="385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06">
        <f t="shared" ref="AK21:AL21" si="42">AK22+AK23</f>
        <v>0</v>
      </c>
      <c r="AL21" s="117">
        <f t="shared" si="42"/>
        <v>0</v>
      </c>
      <c r="AM21" s="385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534">
        <v>641</v>
      </c>
      <c r="B22" s="535"/>
      <c r="C22" s="535"/>
      <c r="D22" s="511" t="s">
        <v>56</v>
      </c>
      <c r="E22" s="511"/>
      <c r="F22" s="511"/>
      <c r="G22" s="512"/>
      <c r="H22" s="114">
        <f t="shared" si="19"/>
        <v>0</v>
      </c>
      <c r="I22" s="118"/>
      <c r="J22" s="132"/>
      <c r="K22" s="52"/>
      <c r="L22" s="120"/>
      <c r="M22" s="386"/>
      <c r="N22" s="156"/>
      <c r="O22" s="119"/>
      <c r="P22" s="119"/>
      <c r="Q22" s="119"/>
      <c r="R22" s="119"/>
      <c r="S22" s="119"/>
      <c r="T22" s="120"/>
      <c r="U22" s="320">
        <f t="shared" si="23"/>
        <v>0</v>
      </c>
      <c r="V22" s="118"/>
      <c r="W22" s="132"/>
      <c r="X22" s="52"/>
      <c r="Y22" s="120"/>
      <c r="Z22" s="386"/>
      <c r="AA22" s="156"/>
      <c r="AB22" s="119"/>
      <c r="AC22" s="119"/>
      <c r="AD22" s="119"/>
      <c r="AE22" s="119"/>
      <c r="AF22" s="119"/>
      <c r="AG22" s="120"/>
      <c r="AH22" s="320">
        <f t="shared" si="15"/>
        <v>0</v>
      </c>
      <c r="AI22" s="118"/>
      <c r="AJ22" s="132"/>
      <c r="AK22" s="52"/>
      <c r="AL22" s="120"/>
      <c r="AM22" s="386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534">
        <v>642</v>
      </c>
      <c r="B23" s="535"/>
      <c r="C23" s="535"/>
      <c r="D23" s="511" t="s">
        <v>67</v>
      </c>
      <c r="E23" s="511"/>
      <c r="F23" s="511"/>
      <c r="G23" s="512"/>
      <c r="H23" s="114">
        <f t="shared" si="19"/>
        <v>0</v>
      </c>
      <c r="I23" s="118"/>
      <c r="J23" s="132"/>
      <c r="K23" s="52"/>
      <c r="L23" s="120"/>
      <c r="M23" s="386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6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6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526">
        <v>65</v>
      </c>
      <c r="B24" s="527"/>
      <c r="C24" s="128"/>
      <c r="D24" s="532" t="s">
        <v>57</v>
      </c>
      <c r="E24" s="532"/>
      <c r="F24" s="532"/>
      <c r="G24" s="533"/>
      <c r="H24" s="113">
        <f t="shared" si="19"/>
        <v>784780</v>
      </c>
      <c r="I24" s="115">
        <f>I25</f>
        <v>0</v>
      </c>
      <c r="J24" s="69">
        <f>J25</f>
        <v>0</v>
      </c>
      <c r="K24" s="406">
        <f t="shared" ref="K24:T24" si="50">K25</f>
        <v>0</v>
      </c>
      <c r="L24" s="117">
        <f t="shared" si="50"/>
        <v>104780</v>
      </c>
      <c r="M24" s="385">
        <f t="shared" si="50"/>
        <v>0</v>
      </c>
      <c r="N24" s="133">
        <f t="shared" si="50"/>
        <v>0</v>
      </c>
      <c r="O24" s="116">
        <f t="shared" si="50"/>
        <v>680000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784780</v>
      </c>
      <c r="V24" s="115">
        <f>V25</f>
        <v>0</v>
      </c>
      <c r="W24" s="69">
        <f>W25</f>
        <v>0</v>
      </c>
      <c r="X24" s="406">
        <f t="shared" ref="X24:Y24" si="51">X25</f>
        <v>0</v>
      </c>
      <c r="Y24" s="117">
        <f t="shared" si="51"/>
        <v>104780</v>
      </c>
      <c r="Z24" s="385">
        <f t="shared" ref="Z24" si="52">Z25</f>
        <v>0</v>
      </c>
      <c r="AA24" s="133">
        <f t="shared" ref="AA24" si="53">AA25</f>
        <v>0</v>
      </c>
      <c r="AB24" s="116">
        <f t="shared" ref="AB24:AC24" si="54">AB25</f>
        <v>680000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784780</v>
      </c>
      <c r="AI24" s="115">
        <f>AI25</f>
        <v>0</v>
      </c>
      <c r="AJ24" s="69">
        <f>AJ25</f>
        <v>0</v>
      </c>
      <c r="AK24" s="406">
        <f t="shared" ref="AK24:AL24" si="59">AK25</f>
        <v>0</v>
      </c>
      <c r="AL24" s="117">
        <f t="shared" si="59"/>
        <v>104780</v>
      </c>
      <c r="AM24" s="385">
        <f t="shared" ref="AM24" si="60">AM25</f>
        <v>0</v>
      </c>
      <c r="AN24" s="133">
        <f t="shared" ref="AN24" si="61">AN25</f>
        <v>0</v>
      </c>
      <c r="AO24" s="116">
        <f t="shared" ref="AO24:AP24" si="62">AO25</f>
        <v>680000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534">
        <v>652</v>
      </c>
      <c r="B25" s="535"/>
      <c r="C25" s="535"/>
      <c r="D25" s="511" t="s">
        <v>58</v>
      </c>
      <c r="E25" s="511"/>
      <c r="F25" s="511"/>
      <c r="G25" s="512"/>
      <c r="H25" s="114">
        <f t="shared" si="19"/>
        <v>784780</v>
      </c>
      <c r="I25" s="118"/>
      <c r="J25" s="132"/>
      <c r="K25" s="52"/>
      <c r="L25" s="120">
        <v>104780</v>
      </c>
      <c r="M25" s="386"/>
      <c r="N25" s="156"/>
      <c r="O25" s="119">
        <v>680000</v>
      </c>
      <c r="P25" s="119"/>
      <c r="Q25" s="119"/>
      <c r="R25" s="119"/>
      <c r="S25" s="119"/>
      <c r="T25" s="120"/>
      <c r="U25" s="320">
        <f t="shared" si="23"/>
        <v>784780</v>
      </c>
      <c r="V25" s="118"/>
      <c r="W25" s="132"/>
      <c r="X25" s="52"/>
      <c r="Y25" s="120">
        <v>104780</v>
      </c>
      <c r="Z25" s="386"/>
      <c r="AA25" s="156"/>
      <c r="AB25" s="119">
        <v>680000</v>
      </c>
      <c r="AC25" s="119"/>
      <c r="AD25" s="119"/>
      <c r="AE25" s="119"/>
      <c r="AF25" s="119"/>
      <c r="AG25" s="120"/>
      <c r="AH25" s="320">
        <f t="shared" si="15"/>
        <v>784780</v>
      </c>
      <c r="AI25" s="118"/>
      <c r="AJ25" s="132"/>
      <c r="AK25" s="52"/>
      <c r="AL25" s="120">
        <v>104780</v>
      </c>
      <c r="AM25" s="386"/>
      <c r="AN25" s="156"/>
      <c r="AO25" s="119">
        <v>680000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526">
        <v>66</v>
      </c>
      <c r="B26" s="527"/>
      <c r="C26" s="128"/>
      <c r="D26" s="532" t="s">
        <v>59</v>
      </c>
      <c r="E26" s="532"/>
      <c r="F26" s="532"/>
      <c r="G26" s="533"/>
      <c r="H26" s="113">
        <f t="shared" si="19"/>
        <v>722</v>
      </c>
      <c r="I26" s="115">
        <f>I27+I28</f>
        <v>0</v>
      </c>
      <c r="J26" s="69">
        <f>J27+J28</f>
        <v>0</v>
      </c>
      <c r="K26" s="406">
        <f t="shared" ref="K26" si="67">K27+K28</f>
        <v>0</v>
      </c>
      <c r="L26" s="117">
        <f t="shared" ref="L26:T26" si="68">L27+L28</f>
        <v>0</v>
      </c>
      <c r="M26" s="385">
        <f t="shared" si="68"/>
        <v>0</v>
      </c>
      <c r="N26" s="133">
        <f t="shared" si="68"/>
        <v>722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722</v>
      </c>
      <c r="V26" s="115">
        <f>V27+V28</f>
        <v>0</v>
      </c>
      <c r="W26" s="69">
        <f>W27+W28</f>
        <v>0</v>
      </c>
      <c r="X26" s="406">
        <f t="shared" ref="X26:Y26" si="70">X27+X28</f>
        <v>0</v>
      </c>
      <c r="Y26" s="117">
        <f t="shared" si="70"/>
        <v>0</v>
      </c>
      <c r="Z26" s="385">
        <f t="shared" ref="Z26" si="71">Z27+Z28</f>
        <v>0</v>
      </c>
      <c r="AA26" s="133">
        <f t="shared" ref="AA26" si="72">AA27+AA28</f>
        <v>722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722</v>
      </c>
      <c r="AI26" s="115">
        <f>AI27+AI28</f>
        <v>0</v>
      </c>
      <c r="AJ26" s="69">
        <f>AJ27+AJ28</f>
        <v>0</v>
      </c>
      <c r="AK26" s="406">
        <f t="shared" ref="AK26:AL26" si="78">AK27+AK28</f>
        <v>0</v>
      </c>
      <c r="AL26" s="117">
        <f t="shared" si="78"/>
        <v>0</v>
      </c>
      <c r="AM26" s="385">
        <f t="shared" ref="AM26" si="79">AM27+AM28</f>
        <v>0</v>
      </c>
      <c r="AN26" s="133">
        <f t="shared" ref="AN26" si="80">AN27+AN28</f>
        <v>722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534">
        <v>661</v>
      </c>
      <c r="B27" s="535"/>
      <c r="C27" s="535"/>
      <c r="D27" s="511" t="s">
        <v>60</v>
      </c>
      <c r="E27" s="511"/>
      <c r="F27" s="511"/>
      <c r="G27" s="512"/>
      <c r="H27" s="114">
        <f t="shared" si="19"/>
        <v>722</v>
      </c>
      <c r="I27" s="118"/>
      <c r="J27" s="132"/>
      <c r="K27" s="52"/>
      <c r="L27" s="120"/>
      <c r="M27" s="386"/>
      <c r="N27" s="156">
        <v>722</v>
      </c>
      <c r="O27" s="119"/>
      <c r="P27" s="119"/>
      <c r="Q27" s="119"/>
      <c r="R27" s="119"/>
      <c r="S27" s="119"/>
      <c r="T27" s="120"/>
      <c r="U27" s="320">
        <f t="shared" si="23"/>
        <v>722</v>
      </c>
      <c r="V27" s="118"/>
      <c r="W27" s="132"/>
      <c r="X27" s="52"/>
      <c r="Y27" s="120"/>
      <c r="Z27" s="386"/>
      <c r="AA27" s="156">
        <v>722</v>
      </c>
      <c r="AB27" s="119"/>
      <c r="AC27" s="119"/>
      <c r="AD27" s="119"/>
      <c r="AE27" s="119"/>
      <c r="AF27" s="119"/>
      <c r="AG27" s="120"/>
      <c r="AH27" s="320">
        <f t="shared" ref="AH27:AH33" si="85">SUM(AI27:AT27)</f>
        <v>722</v>
      </c>
      <c r="AI27" s="118"/>
      <c r="AJ27" s="132"/>
      <c r="AK27" s="52"/>
      <c r="AL27" s="120"/>
      <c r="AM27" s="386"/>
      <c r="AN27" s="156">
        <v>722</v>
      </c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534">
        <v>663</v>
      </c>
      <c r="B28" s="535"/>
      <c r="C28" s="535"/>
      <c r="D28" s="511" t="s">
        <v>61</v>
      </c>
      <c r="E28" s="511"/>
      <c r="F28" s="511"/>
      <c r="G28" s="512"/>
      <c r="H28" s="114">
        <f t="shared" si="19"/>
        <v>0</v>
      </c>
      <c r="I28" s="118"/>
      <c r="J28" s="132"/>
      <c r="K28" s="52"/>
      <c r="L28" s="120"/>
      <c r="M28" s="386"/>
      <c r="N28" s="156"/>
      <c r="O28" s="119"/>
      <c r="P28" s="119"/>
      <c r="Q28" s="119"/>
      <c r="R28" s="119"/>
      <c r="S28" s="119"/>
      <c r="T28" s="120"/>
      <c r="U28" s="320">
        <f t="shared" si="23"/>
        <v>0</v>
      </c>
      <c r="V28" s="118"/>
      <c r="W28" s="132"/>
      <c r="X28" s="52"/>
      <c r="Y28" s="120"/>
      <c r="Z28" s="386"/>
      <c r="AA28" s="156"/>
      <c r="AB28" s="119"/>
      <c r="AC28" s="119"/>
      <c r="AD28" s="119"/>
      <c r="AE28" s="119"/>
      <c r="AF28" s="119"/>
      <c r="AG28" s="120"/>
      <c r="AH28" s="320">
        <f t="shared" si="85"/>
        <v>0</v>
      </c>
      <c r="AI28" s="118"/>
      <c r="AJ28" s="132"/>
      <c r="AK28" s="52"/>
      <c r="AL28" s="120"/>
      <c r="AM28" s="386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 x14ac:dyDescent="0.25">
      <c r="A29" s="526">
        <v>67</v>
      </c>
      <c r="B29" s="527"/>
      <c r="C29" s="128"/>
      <c r="D29" s="532" t="s">
        <v>62</v>
      </c>
      <c r="E29" s="532"/>
      <c r="F29" s="532"/>
      <c r="G29" s="533"/>
      <c r="H29" s="113">
        <f t="shared" si="19"/>
        <v>978500</v>
      </c>
      <c r="I29" s="115">
        <f t="shared" ref="I29:T29" si="86">SUM(I30:I30)</f>
        <v>120000</v>
      </c>
      <c r="J29" s="69">
        <f t="shared" si="86"/>
        <v>858500</v>
      </c>
      <c r="K29" s="406">
        <f t="shared" si="86"/>
        <v>0</v>
      </c>
      <c r="L29" s="117">
        <f t="shared" si="86"/>
        <v>0</v>
      </c>
      <c r="M29" s="385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978500</v>
      </c>
      <c r="V29" s="115">
        <f t="shared" ref="V29:AG29" si="87">SUM(V30:V30)</f>
        <v>120000</v>
      </c>
      <c r="W29" s="69">
        <f t="shared" si="87"/>
        <v>858500</v>
      </c>
      <c r="X29" s="406">
        <f t="shared" si="87"/>
        <v>0</v>
      </c>
      <c r="Y29" s="117">
        <f t="shared" si="87"/>
        <v>0</v>
      </c>
      <c r="Z29" s="385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978500</v>
      </c>
      <c r="AI29" s="115">
        <f t="shared" ref="AI29:AT29" si="88">SUM(AI30:AI30)</f>
        <v>120000</v>
      </c>
      <c r="AJ29" s="69">
        <f t="shared" si="88"/>
        <v>858500</v>
      </c>
      <c r="AK29" s="406">
        <f t="shared" si="88"/>
        <v>0</v>
      </c>
      <c r="AL29" s="117">
        <f t="shared" si="88"/>
        <v>0</v>
      </c>
      <c r="AM29" s="385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534">
        <v>671</v>
      </c>
      <c r="B30" s="535"/>
      <c r="C30" s="535"/>
      <c r="D30" s="511" t="s">
        <v>63</v>
      </c>
      <c r="E30" s="511"/>
      <c r="F30" s="511"/>
      <c r="G30" s="512"/>
      <c r="H30" s="114">
        <f t="shared" si="19"/>
        <v>978500</v>
      </c>
      <c r="I30" s="118">
        <v>120000</v>
      </c>
      <c r="J30" s="132">
        <v>858500</v>
      </c>
      <c r="K30" s="52"/>
      <c r="L30" s="120"/>
      <c r="M30" s="392"/>
      <c r="N30" s="156"/>
      <c r="O30" s="119"/>
      <c r="P30" s="119"/>
      <c r="Q30" s="119"/>
      <c r="R30" s="119"/>
      <c r="S30" s="119"/>
      <c r="T30" s="120"/>
      <c r="U30" s="320">
        <f t="shared" si="23"/>
        <v>978500</v>
      </c>
      <c r="V30" s="118">
        <v>120000</v>
      </c>
      <c r="W30" s="132">
        <v>858500</v>
      </c>
      <c r="X30" s="52"/>
      <c r="Y30" s="120"/>
      <c r="Z30" s="392"/>
      <c r="AA30" s="156"/>
      <c r="AB30" s="119"/>
      <c r="AC30" s="119"/>
      <c r="AD30" s="119"/>
      <c r="AE30" s="119"/>
      <c r="AF30" s="119"/>
      <c r="AG30" s="120"/>
      <c r="AH30" s="320">
        <f t="shared" si="85"/>
        <v>978500</v>
      </c>
      <c r="AI30" s="118">
        <v>120000</v>
      </c>
      <c r="AJ30" s="132">
        <v>858500</v>
      </c>
      <c r="AK30" s="52"/>
      <c r="AL30" s="120"/>
      <c r="AM30" s="392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2">
        <v>7</v>
      </c>
      <c r="B31" s="81"/>
      <c r="C31" s="81"/>
      <c r="D31" s="532" t="s">
        <v>105</v>
      </c>
      <c r="E31" s="532"/>
      <c r="F31" s="532"/>
      <c r="G31" s="533"/>
      <c r="H31" s="113">
        <f t="shared" si="19"/>
        <v>1170</v>
      </c>
      <c r="I31" s="115">
        <f>I32</f>
        <v>0</v>
      </c>
      <c r="J31" s="69">
        <f>J32</f>
        <v>0</v>
      </c>
      <c r="K31" s="406">
        <f t="shared" ref="K31:T32" si="89">K32</f>
        <v>0</v>
      </c>
      <c r="L31" s="117">
        <f t="shared" si="89"/>
        <v>0</v>
      </c>
      <c r="M31" s="385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1170</v>
      </c>
      <c r="T31" s="117">
        <f t="shared" si="89"/>
        <v>0</v>
      </c>
      <c r="U31" s="51">
        <f>SUM(V31:AG31)</f>
        <v>1170</v>
      </c>
      <c r="V31" s="115">
        <f t="shared" ref="V31:AG32" si="90">V32</f>
        <v>0</v>
      </c>
      <c r="W31" s="69">
        <f t="shared" si="90"/>
        <v>0</v>
      </c>
      <c r="X31" s="406">
        <f t="shared" si="90"/>
        <v>0</v>
      </c>
      <c r="Y31" s="117">
        <f t="shared" si="90"/>
        <v>0</v>
      </c>
      <c r="Z31" s="385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1170</v>
      </c>
      <c r="AG31" s="117">
        <f t="shared" si="90"/>
        <v>0</v>
      </c>
      <c r="AH31" s="51">
        <f t="shared" si="85"/>
        <v>1170</v>
      </c>
      <c r="AI31" s="115">
        <f t="shared" ref="AI31:AT32" si="91">AI32</f>
        <v>0</v>
      </c>
      <c r="AJ31" s="69">
        <f t="shared" si="91"/>
        <v>0</v>
      </c>
      <c r="AK31" s="406">
        <f t="shared" si="91"/>
        <v>0</v>
      </c>
      <c r="AL31" s="117">
        <f t="shared" si="91"/>
        <v>0</v>
      </c>
      <c r="AM31" s="385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1170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551">
        <v>72</v>
      </c>
      <c r="B32" s="552"/>
      <c r="C32" s="125"/>
      <c r="D32" s="555" t="s">
        <v>103</v>
      </c>
      <c r="E32" s="555"/>
      <c r="F32" s="555"/>
      <c r="G32" s="555"/>
      <c r="H32" s="313">
        <f t="shared" si="19"/>
        <v>1170</v>
      </c>
      <c r="I32" s="314">
        <f>I33</f>
        <v>0</v>
      </c>
      <c r="J32" s="347">
        <f>J33</f>
        <v>0</v>
      </c>
      <c r="K32" s="407">
        <f t="shared" si="89"/>
        <v>0</v>
      </c>
      <c r="L32" s="315">
        <f t="shared" si="89"/>
        <v>0</v>
      </c>
      <c r="M32" s="387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1170</v>
      </c>
      <c r="T32" s="318">
        <f t="shared" si="89"/>
        <v>0</v>
      </c>
      <c r="U32" s="51">
        <f>SUM(V32:AG32)</f>
        <v>1170</v>
      </c>
      <c r="V32" s="314">
        <f t="shared" si="90"/>
        <v>0</v>
      </c>
      <c r="W32" s="347">
        <f t="shared" si="90"/>
        <v>0</v>
      </c>
      <c r="X32" s="407">
        <f t="shared" si="90"/>
        <v>0</v>
      </c>
      <c r="Y32" s="315">
        <f t="shared" si="90"/>
        <v>0</v>
      </c>
      <c r="Z32" s="387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1170</v>
      </c>
      <c r="AG32" s="318">
        <f t="shared" si="90"/>
        <v>0</v>
      </c>
      <c r="AH32" s="51">
        <f t="shared" si="85"/>
        <v>1170</v>
      </c>
      <c r="AI32" s="314">
        <f t="shared" si="91"/>
        <v>0</v>
      </c>
      <c r="AJ32" s="347">
        <f t="shared" si="91"/>
        <v>0</v>
      </c>
      <c r="AK32" s="407">
        <f t="shared" si="91"/>
        <v>0</v>
      </c>
      <c r="AL32" s="315">
        <f t="shared" si="91"/>
        <v>0</v>
      </c>
      <c r="AM32" s="387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1170</v>
      </c>
      <c r="AT32" s="318">
        <f t="shared" si="91"/>
        <v>0</v>
      </c>
      <c r="AU32" s="319"/>
      <c r="AV32" s="319"/>
    </row>
    <row r="33" spans="1:48" s="110" customFormat="1" ht="18" customHeight="1" x14ac:dyDescent="0.25">
      <c r="A33" s="534">
        <v>721</v>
      </c>
      <c r="B33" s="550"/>
      <c r="C33" s="550"/>
      <c r="D33" s="511" t="s">
        <v>104</v>
      </c>
      <c r="E33" s="511"/>
      <c r="F33" s="511"/>
      <c r="G33" s="511"/>
      <c r="H33" s="114">
        <f t="shared" si="19"/>
        <v>1170</v>
      </c>
      <c r="I33" s="157"/>
      <c r="J33" s="132"/>
      <c r="K33" s="52"/>
      <c r="L33" s="120"/>
      <c r="M33" s="386"/>
      <c r="N33" s="156"/>
      <c r="O33" s="119"/>
      <c r="P33" s="119"/>
      <c r="Q33" s="119"/>
      <c r="R33" s="119"/>
      <c r="S33" s="119">
        <v>1170</v>
      </c>
      <c r="T33" s="120"/>
      <c r="U33" s="320">
        <f>SUM(V33:AG33)</f>
        <v>1170</v>
      </c>
      <c r="V33" s="157"/>
      <c r="W33" s="132"/>
      <c r="X33" s="52"/>
      <c r="Y33" s="120"/>
      <c r="Z33" s="386"/>
      <c r="AA33" s="156"/>
      <c r="AB33" s="119"/>
      <c r="AC33" s="119"/>
      <c r="AD33" s="119"/>
      <c r="AE33" s="119"/>
      <c r="AF33" s="119">
        <v>1170</v>
      </c>
      <c r="AG33" s="120"/>
      <c r="AH33" s="320">
        <f t="shared" si="85"/>
        <v>1170</v>
      </c>
      <c r="AI33" s="157"/>
      <c r="AJ33" s="132"/>
      <c r="AK33" s="52"/>
      <c r="AL33" s="120"/>
      <c r="AM33" s="386"/>
      <c r="AN33" s="156"/>
      <c r="AO33" s="119"/>
      <c r="AP33" s="119"/>
      <c r="AQ33" s="119"/>
      <c r="AR33" s="119"/>
      <c r="AS33" s="119">
        <v>1170</v>
      </c>
      <c r="AT33" s="120"/>
      <c r="AU33" s="166"/>
      <c r="AV33" s="166"/>
    </row>
    <row r="34" spans="1:48" s="72" customFormat="1" ht="20.45" customHeight="1" x14ac:dyDescent="0.25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546" t="s">
        <v>79</v>
      </c>
      <c r="B35" s="547"/>
      <c r="C35" s="547"/>
      <c r="D35" s="547"/>
      <c r="E35" s="547"/>
      <c r="F35" s="547"/>
      <c r="G35" s="547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 x14ac:dyDescent="0.25">
      <c r="A36" s="242">
        <v>8</v>
      </c>
      <c r="B36" s="81"/>
      <c r="C36" s="81"/>
      <c r="D36" s="553" t="s">
        <v>75</v>
      </c>
      <c r="E36" s="553"/>
      <c r="F36" s="553"/>
      <c r="G36" s="554"/>
      <c r="H36" s="113">
        <f>SUM(I36:T36)</f>
        <v>0</v>
      </c>
      <c r="I36" s="115">
        <f>I37</f>
        <v>0</v>
      </c>
      <c r="J36" s="69">
        <f>J37</f>
        <v>0</v>
      </c>
      <c r="K36" s="406">
        <f t="shared" ref="K36:T37" si="92">K37</f>
        <v>0</v>
      </c>
      <c r="L36" s="234">
        <f t="shared" si="92"/>
        <v>0</v>
      </c>
      <c r="M36" s="391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06">
        <f t="shared" ref="X36:AG37" si="94">X37</f>
        <v>0</v>
      </c>
      <c r="Y36" s="234">
        <f t="shared" si="94"/>
        <v>0</v>
      </c>
      <c r="Z36" s="391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06">
        <f t="shared" ref="AK36:AT37" si="95">AK37</f>
        <v>0</v>
      </c>
      <c r="AL36" s="234">
        <f t="shared" si="95"/>
        <v>0</v>
      </c>
      <c r="AM36" s="391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526">
        <v>84</v>
      </c>
      <c r="B37" s="527"/>
      <c r="C37" s="67"/>
      <c r="D37" s="532" t="s">
        <v>71</v>
      </c>
      <c r="E37" s="532"/>
      <c r="F37" s="532"/>
      <c r="G37" s="533"/>
      <c r="H37" s="14">
        <f>SUM(I37:T37)</f>
        <v>0</v>
      </c>
      <c r="I37" s="115">
        <f>I38</f>
        <v>0</v>
      </c>
      <c r="J37" s="69">
        <f>J38</f>
        <v>0</v>
      </c>
      <c r="K37" s="406">
        <f t="shared" si="92"/>
        <v>0</v>
      </c>
      <c r="L37" s="117">
        <f t="shared" si="92"/>
        <v>0</v>
      </c>
      <c r="M37" s="385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06">
        <f t="shared" si="94"/>
        <v>0</v>
      </c>
      <c r="Y37" s="117">
        <f t="shared" si="94"/>
        <v>0</v>
      </c>
      <c r="Z37" s="385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06">
        <f t="shared" si="95"/>
        <v>0</v>
      </c>
      <c r="AL37" s="117">
        <f t="shared" si="95"/>
        <v>0</v>
      </c>
      <c r="AM37" s="385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534">
        <v>844</v>
      </c>
      <c r="B38" s="535"/>
      <c r="C38" s="535"/>
      <c r="D38" s="511" t="s">
        <v>99</v>
      </c>
      <c r="E38" s="511"/>
      <c r="F38" s="511"/>
      <c r="G38" s="512"/>
      <c r="H38" s="15">
        <f>SUM(I38:T38)</f>
        <v>0</v>
      </c>
      <c r="I38" s="118"/>
      <c r="J38" s="132"/>
      <c r="K38" s="52"/>
      <c r="L38" s="120"/>
      <c r="M38" s="386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6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6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546" t="s">
        <v>125</v>
      </c>
      <c r="B40" s="547"/>
      <c r="C40" s="547"/>
      <c r="D40" s="547"/>
      <c r="E40" s="547"/>
      <c r="F40" s="547"/>
      <c r="G40" s="547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 x14ac:dyDescent="0.25">
      <c r="A41" s="242">
        <v>9</v>
      </c>
      <c r="B41" s="81"/>
      <c r="C41" s="81"/>
      <c r="D41" s="532" t="s">
        <v>126</v>
      </c>
      <c r="E41" s="532"/>
      <c r="F41" s="532"/>
      <c r="G41" s="533"/>
      <c r="H41" s="113">
        <f>SUM(I41:T41)</f>
        <v>0</v>
      </c>
      <c r="I41" s="115">
        <f>I42</f>
        <v>0</v>
      </c>
      <c r="J41" s="69">
        <f>J42</f>
        <v>0</v>
      </c>
      <c r="K41" s="408">
        <f t="shared" ref="K41:T42" si="96">K42</f>
        <v>0</v>
      </c>
      <c r="L41" s="234">
        <f t="shared" si="96"/>
        <v>0</v>
      </c>
      <c r="M41" s="391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08">
        <f t="shared" ref="X41:Y42" si="97">X42</f>
        <v>0</v>
      </c>
      <c r="Y41" s="234">
        <f t="shared" si="97"/>
        <v>0</v>
      </c>
      <c r="Z41" s="391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08">
        <f t="shared" ref="AK41:AL42" si="105">AK42</f>
        <v>0</v>
      </c>
      <c r="AL41" s="234">
        <f t="shared" si="105"/>
        <v>0</v>
      </c>
      <c r="AM41" s="391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526">
        <v>92</v>
      </c>
      <c r="B42" s="527"/>
      <c r="C42" s="67"/>
      <c r="D42" s="532" t="s">
        <v>127</v>
      </c>
      <c r="E42" s="532"/>
      <c r="F42" s="532"/>
      <c r="G42" s="533"/>
      <c r="H42" s="113">
        <f>SUM(I42:T42)</f>
        <v>0</v>
      </c>
      <c r="I42" s="115">
        <f>I43</f>
        <v>0</v>
      </c>
      <c r="J42" s="69">
        <f>J43</f>
        <v>0</v>
      </c>
      <c r="K42" s="406">
        <f t="shared" si="96"/>
        <v>0</v>
      </c>
      <c r="L42" s="117">
        <f t="shared" si="96"/>
        <v>0</v>
      </c>
      <c r="M42" s="385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06">
        <f t="shared" si="97"/>
        <v>0</v>
      </c>
      <c r="Y42" s="117">
        <f t="shared" si="97"/>
        <v>0</v>
      </c>
      <c r="Z42" s="385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06">
        <f t="shared" si="105"/>
        <v>0</v>
      </c>
      <c r="AL42" s="117">
        <f t="shared" si="105"/>
        <v>0</v>
      </c>
      <c r="AM42" s="385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534">
        <v>922</v>
      </c>
      <c r="B43" s="535"/>
      <c r="C43" s="535"/>
      <c r="D43" s="511" t="s">
        <v>128</v>
      </c>
      <c r="E43" s="511"/>
      <c r="F43" s="511"/>
      <c r="G43" s="511"/>
      <c r="H43" s="30">
        <f>SUM(I43:T43)</f>
        <v>0</v>
      </c>
      <c r="I43" s="132"/>
      <c r="J43" s="119"/>
      <c r="K43" s="52"/>
      <c r="L43" s="120"/>
      <c r="M43" s="386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6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6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windowProtection="1" showGridLines="0" view="pageBreakPreview" zoomScale="80" zoomScaleNormal="90" zoomScaleSheetLayoutView="80" workbookViewId="0">
      <pane xSplit="7" ySplit="14" topLeftCell="H48" activePane="bottomRight" state="frozen"/>
      <selection activeCell="A31" sqref="A31"/>
      <selection pane="topRight" activeCell="A31" sqref="A31"/>
      <selection pane="bottomLeft" activeCell="A31" sqref="A31"/>
      <selection pane="bottomRight" activeCell="AP105" sqref="AP105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22" width="14.42578125" style="65" customWidth="1"/>
    <col min="23" max="24" width="14.42578125" style="446" customWidth="1"/>
    <col min="25" max="25" width="14.42578125" style="65" customWidth="1"/>
    <col min="26" max="26" width="14.42578125" style="446" customWidth="1"/>
    <col min="27" max="27" width="14.42578125" style="65" customWidth="1"/>
    <col min="28" max="28" width="14.42578125" style="446" customWidth="1"/>
    <col min="29" max="29" width="14.42578125" style="65" customWidth="1"/>
    <col min="30" max="30" width="14.42578125" style="446" customWidth="1"/>
    <col min="31" max="33" width="14.42578125" style="65" customWidth="1"/>
    <col min="34" max="34" width="16.5703125" style="110" customWidth="1"/>
    <col min="35" max="35" width="14.42578125" style="65" customWidth="1"/>
    <col min="36" max="37" width="14.42578125" style="446" customWidth="1"/>
    <col min="38" max="38" width="14.42578125" style="65" customWidth="1"/>
    <col min="39" max="41" width="14.42578125" style="446" customWidth="1"/>
    <col min="42" max="42" width="14.42578125" style="65" customWidth="1"/>
    <col min="43" max="43" width="14.42578125" style="446" customWidth="1"/>
    <col min="44" max="44" width="14.42578125" style="65" customWidth="1"/>
    <col min="45" max="45" width="14.42578125" style="446" customWidth="1"/>
    <col min="46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423"/>
      <c r="X1" s="423"/>
      <c r="Y1" s="10"/>
      <c r="Z1" s="423"/>
      <c r="AA1" s="10"/>
      <c r="AB1" s="423"/>
      <c r="AC1" s="10"/>
      <c r="AD1" s="423"/>
      <c r="AE1" s="10"/>
      <c r="AF1" s="10"/>
      <c r="AG1" s="10"/>
      <c r="AI1" s="10"/>
      <c r="AJ1" s="423"/>
      <c r="AK1" s="423"/>
      <c r="AL1" s="10"/>
      <c r="AM1" s="423"/>
      <c r="AN1" s="423"/>
      <c r="AO1" s="423"/>
      <c r="AP1" s="10"/>
      <c r="AQ1" s="423"/>
      <c r="AR1" s="10"/>
      <c r="AS1" s="423"/>
      <c r="AT1" s="10"/>
    </row>
    <row r="2" spans="1:139" ht="18" x14ac:dyDescent="0.25">
      <c r="A2" s="503" t="s">
        <v>39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45"/>
      <c r="V2" s="44"/>
      <c r="W2" s="424"/>
      <c r="X2" s="424"/>
      <c r="Y2" s="44"/>
      <c r="Z2" s="424"/>
      <c r="AA2" s="44"/>
      <c r="AB2" s="424"/>
      <c r="AC2" s="44"/>
      <c r="AD2" s="424"/>
      <c r="AE2" s="44"/>
      <c r="AF2" s="44"/>
      <c r="AG2" s="44"/>
      <c r="AH2" s="45"/>
      <c r="AI2" s="274"/>
      <c r="AJ2" s="477"/>
      <c r="AK2" s="477"/>
      <c r="AL2" s="274"/>
      <c r="AM2" s="477"/>
      <c r="AN2" s="477"/>
      <c r="AO2" s="477"/>
      <c r="AP2" s="366"/>
      <c r="AQ2" s="477"/>
      <c r="AR2" s="274"/>
      <c r="AS2" s="477"/>
      <c r="AT2" s="274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425"/>
      <c r="X3" s="425"/>
      <c r="Y3" s="11"/>
      <c r="Z3" s="425"/>
      <c r="AA3" s="11"/>
      <c r="AB3" s="425"/>
      <c r="AC3" s="11"/>
      <c r="AD3" s="425"/>
      <c r="AE3" s="11"/>
      <c r="AF3" s="11"/>
      <c r="AG3" s="11"/>
      <c r="AH3" s="46"/>
      <c r="AI3" s="11"/>
      <c r="AJ3" s="425"/>
      <c r="AK3" s="425"/>
      <c r="AL3" s="11"/>
      <c r="AM3" s="425"/>
      <c r="AN3" s="425"/>
      <c r="AO3" s="425"/>
      <c r="AP3" s="11"/>
      <c r="AQ3" s="425"/>
      <c r="AR3" s="11"/>
      <c r="AS3" s="425"/>
      <c r="AT3" s="11"/>
    </row>
    <row r="4" spans="1:139" ht="18" x14ac:dyDescent="0.25">
      <c r="A4" s="503" t="s">
        <v>41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45"/>
      <c r="V4" s="44"/>
      <c r="W4" s="424"/>
      <c r="X4" s="424"/>
      <c r="Y4" s="44"/>
      <c r="Z4" s="424"/>
      <c r="AA4" s="44"/>
      <c r="AB4" s="424"/>
      <c r="AC4" s="44"/>
      <c r="AD4" s="424"/>
      <c r="AE4" s="44"/>
      <c r="AF4" s="44"/>
      <c r="AG4" s="44"/>
      <c r="AH4" s="45"/>
      <c r="AI4" s="274"/>
      <c r="AJ4" s="477"/>
      <c r="AK4" s="477"/>
      <c r="AL4" s="274"/>
      <c r="AM4" s="477"/>
      <c r="AN4" s="477"/>
      <c r="AO4" s="477"/>
      <c r="AP4" s="366"/>
      <c r="AQ4" s="477"/>
      <c r="AR4" s="274"/>
      <c r="AS4" s="477"/>
      <c r="AT4" s="274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423"/>
      <c r="X5" s="423"/>
      <c r="Y5" s="10"/>
      <c r="Z5" s="423"/>
      <c r="AA5" s="10"/>
      <c r="AB5" s="423"/>
      <c r="AC5" s="10"/>
      <c r="AD5" s="423"/>
      <c r="AE5" s="10"/>
      <c r="AF5" s="10"/>
      <c r="AG5" s="10"/>
      <c r="AH5" s="127"/>
      <c r="AI5" s="10"/>
      <c r="AJ5" s="423"/>
      <c r="AK5" s="423"/>
      <c r="AL5" s="10"/>
      <c r="AM5" s="423"/>
      <c r="AN5" s="423"/>
      <c r="AO5" s="423"/>
      <c r="AP5" s="10"/>
      <c r="AQ5" s="423"/>
      <c r="AR5" s="10"/>
      <c r="AS5" s="423"/>
      <c r="AT5" s="10"/>
    </row>
    <row r="6" spans="1:139" s="110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423"/>
      <c r="X6" s="423"/>
      <c r="Y6" s="10"/>
      <c r="Z6" s="423"/>
      <c r="AA6" s="10"/>
      <c r="AB6" s="423"/>
      <c r="AC6" s="10"/>
      <c r="AD6" s="423"/>
      <c r="AE6" s="10"/>
      <c r="AF6" s="10"/>
      <c r="AG6" s="10"/>
      <c r="AH6" s="127"/>
      <c r="AI6" s="10"/>
      <c r="AJ6" s="423"/>
      <c r="AK6" s="423"/>
      <c r="AL6" s="10"/>
      <c r="AM6" s="423"/>
      <c r="AN6" s="423"/>
      <c r="AO6" s="423"/>
      <c r="AP6" s="10"/>
      <c r="AQ6" s="423"/>
      <c r="AR6" s="10"/>
      <c r="AS6" s="423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1"/>
      <c r="B7" s="301"/>
      <c r="C7" s="301"/>
      <c r="D7" s="302"/>
      <c r="E7" s="302"/>
      <c r="F7" s="302"/>
      <c r="G7" s="302"/>
      <c r="H7" s="303"/>
      <c r="I7" s="517" t="s">
        <v>121</v>
      </c>
      <c r="J7" s="518" t="s">
        <v>121</v>
      </c>
      <c r="K7" s="518"/>
      <c r="L7" s="519"/>
      <c r="M7" s="517" t="s">
        <v>122</v>
      </c>
      <c r="N7" s="518"/>
      <c r="O7" s="518"/>
      <c r="P7" s="518"/>
      <c r="Q7" s="518"/>
      <c r="R7" s="518"/>
      <c r="S7" s="518"/>
      <c r="T7" s="519"/>
      <c r="U7" s="331"/>
      <c r="V7" s="517" t="s">
        <v>121</v>
      </c>
      <c r="W7" s="518" t="s">
        <v>121</v>
      </c>
      <c r="X7" s="518"/>
      <c r="Y7" s="519"/>
      <c r="Z7" s="517" t="s">
        <v>122</v>
      </c>
      <c r="AA7" s="518"/>
      <c r="AB7" s="518"/>
      <c r="AC7" s="518"/>
      <c r="AD7" s="518"/>
      <c r="AE7" s="518"/>
      <c r="AF7" s="518"/>
      <c r="AG7" s="519"/>
      <c r="AH7" s="331"/>
      <c r="AI7" s="517" t="s">
        <v>121</v>
      </c>
      <c r="AJ7" s="518" t="s">
        <v>121</v>
      </c>
      <c r="AK7" s="518"/>
      <c r="AL7" s="519"/>
      <c r="AM7" s="517" t="s">
        <v>122</v>
      </c>
      <c r="AN7" s="518"/>
      <c r="AO7" s="518"/>
      <c r="AP7" s="518"/>
      <c r="AQ7" s="518"/>
      <c r="AR7" s="518"/>
      <c r="AS7" s="518"/>
      <c r="AT7" s="519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95" t="s">
        <v>49</v>
      </c>
      <c r="B8" s="529"/>
      <c r="C8" s="529"/>
      <c r="D8" s="529" t="s">
        <v>42</v>
      </c>
      <c r="E8" s="529"/>
      <c r="F8" s="529"/>
      <c r="G8" s="536"/>
      <c r="H8" s="548" t="s">
        <v>133</v>
      </c>
      <c r="I8" s="377" t="s">
        <v>184</v>
      </c>
      <c r="J8" s="154" t="s">
        <v>106</v>
      </c>
      <c r="K8" s="402" t="s">
        <v>186</v>
      </c>
      <c r="L8" s="150" t="s">
        <v>189</v>
      </c>
      <c r="M8" s="378" t="s">
        <v>107</v>
      </c>
      <c r="N8" s="149" t="s">
        <v>90</v>
      </c>
      <c r="O8" s="149" t="s">
        <v>43</v>
      </c>
      <c r="P8" s="149" t="s">
        <v>188</v>
      </c>
      <c r="Q8" s="149" t="s">
        <v>185</v>
      </c>
      <c r="R8" s="149" t="s">
        <v>44</v>
      </c>
      <c r="S8" s="149" t="s">
        <v>45</v>
      </c>
      <c r="T8" s="150" t="s">
        <v>46</v>
      </c>
      <c r="U8" s="513" t="s">
        <v>164</v>
      </c>
      <c r="V8" s="377" t="s">
        <v>184</v>
      </c>
      <c r="W8" s="426" t="s">
        <v>193</v>
      </c>
      <c r="X8" s="448" t="s">
        <v>186</v>
      </c>
      <c r="Y8" s="376" t="s">
        <v>189</v>
      </c>
      <c r="Z8" s="452" t="s">
        <v>194</v>
      </c>
      <c r="AA8" s="149" t="s">
        <v>90</v>
      </c>
      <c r="AB8" s="448" t="s">
        <v>43</v>
      </c>
      <c r="AC8" s="149" t="s">
        <v>188</v>
      </c>
      <c r="AD8" s="448" t="s">
        <v>195</v>
      </c>
      <c r="AE8" s="149" t="s">
        <v>44</v>
      </c>
      <c r="AF8" s="149" t="s">
        <v>45</v>
      </c>
      <c r="AG8" s="150" t="s">
        <v>46</v>
      </c>
      <c r="AH8" s="515" t="s">
        <v>165</v>
      </c>
      <c r="AI8" s="377" t="s">
        <v>184</v>
      </c>
      <c r="AJ8" s="426" t="s">
        <v>193</v>
      </c>
      <c r="AK8" s="479" t="s">
        <v>186</v>
      </c>
      <c r="AL8" s="376" t="s">
        <v>189</v>
      </c>
      <c r="AM8" s="452" t="s">
        <v>194</v>
      </c>
      <c r="AN8" s="448" t="s">
        <v>90</v>
      </c>
      <c r="AO8" s="448" t="s">
        <v>43</v>
      </c>
      <c r="AP8" s="149" t="s">
        <v>188</v>
      </c>
      <c r="AQ8" s="448" t="s">
        <v>195</v>
      </c>
      <c r="AR8" s="149" t="s">
        <v>44</v>
      </c>
      <c r="AS8" s="448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 x14ac:dyDescent="0.3">
      <c r="A9" s="596"/>
      <c r="B9" s="531"/>
      <c r="C9" s="531"/>
      <c r="D9" s="531"/>
      <c r="E9" s="531"/>
      <c r="F9" s="531"/>
      <c r="G9" s="537"/>
      <c r="H9" s="549"/>
      <c r="I9" s="151" t="s">
        <v>114</v>
      </c>
      <c r="J9" s="155" t="s">
        <v>113</v>
      </c>
      <c r="K9" s="403" t="s">
        <v>116</v>
      </c>
      <c r="L9" s="153" t="s">
        <v>117</v>
      </c>
      <c r="M9" s="379" t="s">
        <v>115</v>
      </c>
      <c r="N9" s="152" t="s">
        <v>123</v>
      </c>
      <c r="O9" s="152" t="s">
        <v>117</v>
      </c>
      <c r="P9" s="152" t="s">
        <v>116</v>
      </c>
      <c r="Q9" s="152" t="s">
        <v>115</v>
      </c>
      <c r="R9" s="152" t="s">
        <v>118</v>
      </c>
      <c r="S9" s="152" t="s">
        <v>120</v>
      </c>
      <c r="T9" s="153" t="s">
        <v>119</v>
      </c>
      <c r="U9" s="514"/>
      <c r="V9" s="151" t="s">
        <v>114</v>
      </c>
      <c r="W9" s="427" t="s">
        <v>113</v>
      </c>
      <c r="X9" s="449" t="s">
        <v>116</v>
      </c>
      <c r="Y9" s="413" t="s">
        <v>117</v>
      </c>
      <c r="Z9" s="453" t="s">
        <v>115</v>
      </c>
      <c r="AA9" s="152" t="s">
        <v>123</v>
      </c>
      <c r="AB9" s="449" t="s">
        <v>117</v>
      </c>
      <c r="AC9" s="152" t="s">
        <v>116</v>
      </c>
      <c r="AD9" s="449" t="s">
        <v>115</v>
      </c>
      <c r="AE9" s="152" t="s">
        <v>118</v>
      </c>
      <c r="AF9" s="152" t="s">
        <v>120</v>
      </c>
      <c r="AG9" s="153" t="s">
        <v>119</v>
      </c>
      <c r="AH9" s="516"/>
      <c r="AI9" s="151" t="s">
        <v>114</v>
      </c>
      <c r="AJ9" s="427" t="s">
        <v>113</v>
      </c>
      <c r="AK9" s="480" t="s">
        <v>116</v>
      </c>
      <c r="AL9" s="153" t="s">
        <v>117</v>
      </c>
      <c r="AM9" s="453" t="s">
        <v>115</v>
      </c>
      <c r="AN9" s="449" t="s">
        <v>123</v>
      </c>
      <c r="AO9" s="449" t="s">
        <v>117</v>
      </c>
      <c r="AP9" s="152" t="s">
        <v>116</v>
      </c>
      <c r="AQ9" s="449" t="s">
        <v>115</v>
      </c>
      <c r="AR9" s="152" t="s">
        <v>118</v>
      </c>
      <c r="AS9" s="449" t="s">
        <v>120</v>
      </c>
      <c r="AT9" s="153" t="s">
        <v>119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 x14ac:dyDescent="0.3">
      <c r="A10" s="599">
        <v>1</v>
      </c>
      <c r="B10" s="542"/>
      <c r="C10" s="542"/>
      <c r="D10" s="542"/>
      <c r="E10" s="542"/>
      <c r="F10" s="542"/>
      <c r="G10" s="542"/>
      <c r="H10" s="414" t="s">
        <v>190</v>
      </c>
      <c r="I10" s="415">
        <v>3</v>
      </c>
      <c r="J10" s="416">
        <v>4</v>
      </c>
      <c r="K10" s="417">
        <v>5</v>
      </c>
      <c r="L10" s="418">
        <v>6</v>
      </c>
      <c r="M10" s="419">
        <v>7</v>
      </c>
      <c r="N10" s="420">
        <v>8</v>
      </c>
      <c r="O10" s="421">
        <v>9</v>
      </c>
      <c r="P10" s="421">
        <v>10</v>
      </c>
      <c r="Q10" s="421">
        <v>11</v>
      </c>
      <c r="R10" s="421">
        <v>12</v>
      </c>
      <c r="S10" s="421">
        <v>13</v>
      </c>
      <c r="T10" s="418">
        <v>14</v>
      </c>
      <c r="U10" s="414" t="s">
        <v>190</v>
      </c>
      <c r="V10" s="415">
        <v>3</v>
      </c>
      <c r="W10" s="428">
        <v>4</v>
      </c>
      <c r="X10" s="450">
        <v>5</v>
      </c>
      <c r="Y10" s="418">
        <v>6</v>
      </c>
      <c r="Z10" s="454">
        <v>7</v>
      </c>
      <c r="AA10" s="420">
        <v>8</v>
      </c>
      <c r="AB10" s="468">
        <v>9</v>
      </c>
      <c r="AC10" s="421">
        <v>10</v>
      </c>
      <c r="AD10" s="468">
        <v>11</v>
      </c>
      <c r="AE10" s="421">
        <v>12</v>
      </c>
      <c r="AF10" s="421">
        <v>13</v>
      </c>
      <c r="AG10" s="418">
        <v>14</v>
      </c>
      <c r="AH10" s="414" t="s">
        <v>190</v>
      </c>
      <c r="AI10" s="415">
        <v>3</v>
      </c>
      <c r="AJ10" s="428">
        <v>4</v>
      </c>
      <c r="AK10" s="450">
        <v>5</v>
      </c>
      <c r="AL10" s="418">
        <v>6</v>
      </c>
      <c r="AM10" s="454">
        <v>7</v>
      </c>
      <c r="AN10" s="481">
        <v>8</v>
      </c>
      <c r="AO10" s="468">
        <v>9</v>
      </c>
      <c r="AP10" s="421">
        <v>10</v>
      </c>
      <c r="AQ10" s="468">
        <v>11</v>
      </c>
      <c r="AR10" s="421">
        <v>12</v>
      </c>
      <c r="AS10" s="468">
        <v>13</v>
      </c>
      <c r="AT10" s="418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 x14ac:dyDescent="0.25">
      <c r="A11" s="580"/>
      <c r="B11" s="521"/>
      <c r="C11" s="521"/>
      <c r="D11" s="521"/>
      <c r="E11" s="521"/>
      <c r="F11" s="521"/>
      <c r="G11" s="522"/>
      <c r="H11" s="209"/>
      <c r="I11" s="525">
        <f>SUM(I12:L12)</f>
        <v>1260625</v>
      </c>
      <c r="J11" s="523">
        <f>SUM(J12:M12)</f>
        <v>10916325</v>
      </c>
      <c r="K11" s="523"/>
      <c r="L11" s="524"/>
      <c r="M11" s="380">
        <f>M12</f>
        <v>9775700</v>
      </c>
      <c r="N11" s="523">
        <f>SUM(N12:T12)</f>
        <v>861809</v>
      </c>
      <c r="O11" s="523"/>
      <c r="P11" s="523"/>
      <c r="Q11" s="523"/>
      <c r="R11" s="523"/>
      <c r="S11" s="523"/>
      <c r="T11" s="524"/>
      <c r="U11" s="333"/>
      <c r="V11" s="525">
        <f>SUM(V12:Y12)</f>
        <v>1260625</v>
      </c>
      <c r="W11" s="523">
        <f>SUM(W12:Z12)</f>
        <v>10916325</v>
      </c>
      <c r="X11" s="523"/>
      <c r="Y11" s="524"/>
      <c r="Z11" s="455">
        <f>Z12</f>
        <v>9775700</v>
      </c>
      <c r="AA11" s="523">
        <f>SUM(AA12:AG12)</f>
        <v>861809</v>
      </c>
      <c r="AB11" s="523"/>
      <c r="AC11" s="523"/>
      <c r="AD11" s="523"/>
      <c r="AE11" s="523"/>
      <c r="AF11" s="523"/>
      <c r="AG11" s="524"/>
      <c r="AH11" s="339"/>
      <c r="AI11" s="525">
        <f>SUM(AI12:AL12)</f>
        <v>1260625</v>
      </c>
      <c r="AJ11" s="523">
        <f>SUM(AJ12:AM12)</f>
        <v>10916325</v>
      </c>
      <c r="AK11" s="523"/>
      <c r="AL11" s="524"/>
      <c r="AM11" s="455">
        <f>AM12</f>
        <v>9775700</v>
      </c>
      <c r="AN11" s="523">
        <f>SUM(AN12:AT12)</f>
        <v>861809</v>
      </c>
      <c r="AO11" s="523"/>
      <c r="AP11" s="523"/>
      <c r="AQ11" s="523"/>
      <c r="AR11" s="523"/>
      <c r="AS11" s="523"/>
      <c r="AT11" s="524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 x14ac:dyDescent="0.25">
      <c r="A12" s="291"/>
      <c r="B12" s="600" t="str">
        <f>'1. Sažetak'!B6:E6</f>
        <v>OŠ IVANA KUKULJEVIĆA SAKCINSKOG IVANEC</v>
      </c>
      <c r="C12" s="600"/>
      <c r="D12" s="600"/>
      <c r="E12" s="600"/>
      <c r="F12" s="600"/>
      <c r="G12" s="600"/>
      <c r="H12" s="168">
        <f>SUM(I12:T12)</f>
        <v>11898134</v>
      </c>
      <c r="I12" s="169">
        <f t="shared" ref="I12:T12" si="0">I118+I52+I16+I152</f>
        <v>120000</v>
      </c>
      <c r="J12" s="367">
        <f t="shared" si="0"/>
        <v>858500</v>
      </c>
      <c r="K12" s="409">
        <f t="shared" ref="K12" si="1">K118+K52+K16+K152</f>
        <v>177345</v>
      </c>
      <c r="L12" s="170">
        <f>L118+L52+L16+L152</f>
        <v>104780</v>
      </c>
      <c r="M12" s="381">
        <f t="shared" si="0"/>
        <v>9775700</v>
      </c>
      <c r="N12" s="171">
        <f t="shared" si="0"/>
        <v>722</v>
      </c>
      <c r="O12" s="172">
        <f t="shared" si="0"/>
        <v>680000</v>
      </c>
      <c r="P12" s="172">
        <f t="shared" ref="P12" si="2">P118+P52+P16+P152</f>
        <v>0</v>
      </c>
      <c r="Q12" s="172">
        <f t="shared" si="0"/>
        <v>179917</v>
      </c>
      <c r="R12" s="172">
        <f t="shared" si="0"/>
        <v>0</v>
      </c>
      <c r="S12" s="172">
        <f t="shared" si="0"/>
        <v>1170</v>
      </c>
      <c r="T12" s="170">
        <f t="shared" si="0"/>
        <v>0</v>
      </c>
      <c r="U12" s="334">
        <f>SUM(V12:AG12)</f>
        <v>11898134</v>
      </c>
      <c r="V12" s="169">
        <f t="shared" ref="V12:AG12" si="3">V118+V52+V16+V152</f>
        <v>120000</v>
      </c>
      <c r="W12" s="429">
        <f t="shared" si="3"/>
        <v>858500</v>
      </c>
      <c r="X12" s="429">
        <f t="shared" ref="X12:Y12" si="4">X118+X52+X16+X152</f>
        <v>177345</v>
      </c>
      <c r="Y12" s="367">
        <f t="shared" si="4"/>
        <v>104780</v>
      </c>
      <c r="Z12" s="456">
        <f t="shared" si="3"/>
        <v>9775700</v>
      </c>
      <c r="AA12" s="171">
        <f t="shared" si="3"/>
        <v>722</v>
      </c>
      <c r="AB12" s="469">
        <f t="shared" si="3"/>
        <v>680000</v>
      </c>
      <c r="AC12" s="172">
        <f t="shared" ref="AC12" si="5">AC118+AC52+AC16+AC152</f>
        <v>0</v>
      </c>
      <c r="AD12" s="469">
        <f t="shared" si="3"/>
        <v>179917</v>
      </c>
      <c r="AE12" s="172">
        <f t="shared" si="3"/>
        <v>0</v>
      </c>
      <c r="AF12" s="172">
        <f t="shared" si="3"/>
        <v>1170</v>
      </c>
      <c r="AG12" s="170">
        <f t="shared" si="3"/>
        <v>0</v>
      </c>
      <c r="AH12" s="340">
        <f>SUM(AI12:AT12)</f>
        <v>11898134</v>
      </c>
      <c r="AI12" s="169">
        <f t="shared" ref="AI12:AT12" si="6">AI118+AI52+AI16+AI152</f>
        <v>120000</v>
      </c>
      <c r="AJ12" s="429">
        <f t="shared" si="6"/>
        <v>858500</v>
      </c>
      <c r="AK12" s="429">
        <f t="shared" ref="AK12" si="7">AK118+AK52+AK16+AK152</f>
        <v>177345</v>
      </c>
      <c r="AL12" s="170">
        <f t="shared" si="6"/>
        <v>104780</v>
      </c>
      <c r="AM12" s="456">
        <f t="shared" si="6"/>
        <v>9775700</v>
      </c>
      <c r="AN12" s="482">
        <f t="shared" si="6"/>
        <v>722</v>
      </c>
      <c r="AO12" s="469">
        <f t="shared" si="6"/>
        <v>680000</v>
      </c>
      <c r="AP12" s="172">
        <f t="shared" ref="AP12" si="8">AP118+AP52+AP16+AP152</f>
        <v>0</v>
      </c>
      <c r="AQ12" s="469">
        <f t="shared" si="6"/>
        <v>179917</v>
      </c>
      <c r="AR12" s="172">
        <f t="shared" si="6"/>
        <v>0</v>
      </c>
      <c r="AS12" s="469">
        <f t="shared" si="6"/>
        <v>1170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15" x14ac:dyDescent="0.25">
      <c r="A13" s="597" t="s">
        <v>93</v>
      </c>
      <c r="B13" s="539"/>
      <c r="C13" s="539"/>
      <c r="D13" s="539"/>
      <c r="E13" s="539"/>
      <c r="F13" s="539"/>
      <c r="G13" s="540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8" t="str">
        <f>IF('2. Plan prihoda i primitaka'!J9-'3. Plan rashoda i izdataka'!J12=0,"","Prihodi i rashodi nisu usklađeni s izvorima financiranja")</f>
        <v/>
      </c>
      <c r="K13" s="410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2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430" t="str">
        <f>IF('2. Plan prihoda i primitaka'!W9-'3. Plan rashoda i izdataka'!W12=0,"","Prihodi i rashodi nisu usklađeni s izvorima financiranja")</f>
        <v/>
      </c>
      <c r="X13" s="430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457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47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47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430" t="str">
        <f>IF('2. Plan prihoda i primitaka'!AJ9-'3. Plan rashoda i izdataka'!AJ12=0,"","Prihodi i rashodi nisu usklađeni s izvorima financiranja")</f>
        <v/>
      </c>
      <c r="AK13" s="430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457" t="str">
        <f>IF('2. Plan prihoda i primitaka'!AM9-'3. Plan rashoda i izdataka'!AM12=0,"","Prihodi i rashodi nisu usklađeni s izvorima financiranja")</f>
        <v/>
      </c>
      <c r="AN13" s="483" t="str">
        <f>IF('2. Plan prihoda i primitaka'!AN9-'3. Plan rashoda i izdataka'!AN12=0,"","Prihodi i rashodi nisu usklađeni s izvorima financiranja")</f>
        <v/>
      </c>
      <c r="AO13" s="47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47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47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 x14ac:dyDescent="0.25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431"/>
      <c r="X14" s="431"/>
      <c r="Y14" s="83"/>
      <c r="Z14" s="431"/>
      <c r="AA14" s="83"/>
      <c r="AB14" s="431"/>
      <c r="AC14" s="83"/>
      <c r="AD14" s="431"/>
      <c r="AE14" s="83"/>
      <c r="AF14" s="83"/>
      <c r="AG14" s="293"/>
      <c r="AH14" s="336"/>
      <c r="AI14" s="83"/>
      <c r="AJ14" s="431"/>
      <c r="AK14" s="431"/>
      <c r="AL14" s="83"/>
      <c r="AM14" s="431"/>
      <c r="AN14" s="431"/>
      <c r="AO14" s="431"/>
      <c r="AP14" s="83"/>
      <c r="AQ14" s="431"/>
      <c r="AR14" s="83"/>
      <c r="AS14" s="431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 x14ac:dyDescent="0.25">
      <c r="A15" s="598" t="s">
        <v>77</v>
      </c>
      <c r="B15" s="547"/>
      <c r="C15" s="547"/>
      <c r="D15" s="547"/>
      <c r="E15" s="547"/>
      <c r="F15" s="547"/>
      <c r="G15" s="547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432"/>
      <c r="X15" s="432"/>
      <c r="Y15" s="84"/>
      <c r="Z15" s="432"/>
      <c r="AA15" s="84"/>
      <c r="AB15" s="432"/>
      <c r="AC15" s="84"/>
      <c r="AD15" s="432"/>
      <c r="AE15" s="84"/>
      <c r="AF15" s="84"/>
      <c r="AG15" s="294"/>
      <c r="AH15" s="337"/>
      <c r="AI15" s="84"/>
      <c r="AJ15" s="432"/>
      <c r="AK15" s="432"/>
      <c r="AL15" s="84"/>
      <c r="AM15" s="432"/>
      <c r="AN15" s="432"/>
      <c r="AO15" s="432"/>
      <c r="AP15" s="84"/>
      <c r="AQ15" s="432"/>
      <c r="AR15" s="84"/>
      <c r="AS15" s="432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 x14ac:dyDescent="0.25">
      <c r="A16" s="585" t="s">
        <v>110</v>
      </c>
      <c r="B16" s="586"/>
      <c r="C16" s="586"/>
      <c r="D16" s="583" t="s">
        <v>111</v>
      </c>
      <c r="E16" s="583"/>
      <c r="F16" s="583"/>
      <c r="G16" s="584"/>
      <c r="H16" s="135">
        <f>SUM(I16:T16)</f>
        <v>177345</v>
      </c>
      <c r="I16" s="136">
        <f>I17+I40</f>
        <v>0</v>
      </c>
      <c r="J16" s="369">
        <f t="shared" ref="J16:T16" si="9">J17+J40</f>
        <v>0</v>
      </c>
      <c r="K16" s="411">
        <f t="shared" ref="K16" si="10">K17+K40</f>
        <v>177345</v>
      </c>
      <c r="L16" s="161">
        <f t="shared" si="9"/>
        <v>0</v>
      </c>
      <c r="M16" s="383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177345</v>
      </c>
      <c r="V16" s="136">
        <f t="shared" ref="V16:AG16" si="13">V17+V40</f>
        <v>0</v>
      </c>
      <c r="W16" s="433">
        <f t="shared" si="13"/>
        <v>0</v>
      </c>
      <c r="X16" s="433">
        <f t="shared" ref="X16" si="14">X17+X40</f>
        <v>177345</v>
      </c>
      <c r="Y16" s="161">
        <f t="shared" si="13"/>
        <v>0</v>
      </c>
      <c r="Z16" s="458">
        <f t="shared" si="13"/>
        <v>0</v>
      </c>
      <c r="AA16" s="158">
        <f t="shared" si="13"/>
        <v>0</v>
      </c>
      <c r="AB16" s="471">
        <f t="shared" si="13"/>
        <v>0</v>
      </c>
      <c r="AC16" s="137">
        <f t="shared" ref="AC16" si="15">AC17+AC40</f>
        <v>0</v>
      </c>
      <c r="AD16" s="471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177345</v>
      </c>
      <c r="AI16" s="136">
        <f t="shared" ref="AI16:AT16" si="16">AI17+AI40</f>
        <v>0</v>
      </c>
      <c r="AJ16" s="433">
        <f t="shared" si="16"/>
        <v>0</v>
      </c>
      <c r="AK16" s="433">
        <f t="shared" ref="AK16" si="17">AK17+AK40</f>
        <v>177345</v>
      </c>
      <c r="AL16" s="161">
        <f t="shared" si="16"/>
        <v>0</v>
      </c>
      <c r="AM16" s="458">
        <f t="shared" si="16"/>
        <v>0</v>
      </c>
      <c r="AN16" s="484">
        <f t="shared" si="16"/>
        <v>0</v>
      </c>
      <c r="AO16" s="471">
        <f t="shared" si="16"/>
        <v>0</v>
      </c>
      <c r="AP16" s="137">
        <f t="shared" ref="AP16" si="18">AP17+AP40</f>
        <v>0</v>
      </c>
      <c r="AQ16" s="471">
        <f t="shared" si="16"/>
        <v>0</v>
      </c>
      <c r="AR16" s="137">
        <f t="shared" si="16"/>
        <v>0</v>
      </c>
      <c r="AS16" s="471">
        <f t="shared" si="16"/>
        <v>0</v>
      </c>
      <c r="AT16" s="161">
        <f t="shared" si="16"/>
        <v>0</v>
      </c>
      <c r="AU16" s="270"/>
      <c r="AV16" s="399"/>
      <c r="AW16" s="556" t="s">
        <v>166</v>
      </c>
      <c r="AX16" s="556"/>
      <c r="AY16" s="556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 x14ac:dyDescent="0.25">
      <c r="A17" s="568" t="s">
        <v>146</v>
      </c>
      <c r="B17" s="569"/>
      <c r="C17" s="569"/>
      <c r="D17" s="562" t="s">
        <v>178</v>
      </c>
      <c r="E17" s="562"/>
      <c r="F17" s="562"/>
      <c r="G17" s="563"/>
      <c r="H17" s="121">
        <f>SUM(I17:T17)</f>
        <v>0</v>
      </c>
      <c r="I17" s="122">
        <f>I18+I28</f>
        <v>0</v>
      </c>
      <c r="J17" s="370">
        <f>J18+J28</f>
        <v>0</v>
      </c>
      <c r="K17" s="412">
        <f t="shared" ref="K17" si="19">K18+K28</f>
        <v>0</v>
      </c>
      <c r="L17" s="124">
        <f t="shared" ref="L17:T17" si="20">L18+L28</f>
        <v>0</v>
      </c>
      <c r="M17" s="384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0</v>
      </c>
      <c r="V17" s="122">
        <f>V18+V28</f>
        <v>0</v>
      </c>
      <c r="W17" s="434">
        <f>W18+W28</f>
        <v>0</v>
      </c>
      <c r="X17" s="434">
        <f>X18+X28</f>
        <v>0</v>
      </c>
      <c r="Y17" s="124">
        <f t="shared" ref="Y17:AG17" si="22">Y18+Y28</f>
        <v>0</v>
      </c>
      <c r="Z17" s="459">
        <f t="shared" si="22"/>
        <v>0</v>
      </c>
      <c r="AA17" s="159">
        <f t="shared" si="22"/>
        <v>0</v>
      </c>
      <c r="AB17" s="472">
        <f t="shared" si="22"/>
        <v>0</v>
      </c>
      <c r="AC17" s="123">
        <f t="shared" ref="AC17" si="23">AC18+AC28</f>
        <v>0</v>
      </c>
      <c r="AD17" s="472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434">
        <f>AJ18+AJ28</f>
        <v>0</v>
      </c>
      <c r="AK17" s="434">
        <f>AK18+AK28</f>
        <v>0</v>
      </c>
      <c r="AL17" s="124">
        <f t="shared" ref="AL17:AT17" si="24">AL18+AL28</f>
        <v>0</v>
      </c>
      <c r="AM17" s="459">
        <f>AM18+AM28</f>
        <v>0</v>
      </c>
      <c r="AN17" s="485">
        <f t="shared" si="24"/>
        <v>0</v>
      </c>
      <c r="AO17" s="472">
        <f t="shared" si="24"/>
        <v>0</v>
      </c>
      <c r="AP17" s="123">
        <f t="shared" ref="AP17" si="25">AP18+AP28</f>
        <v>0</v>
      </c>
      <c r="AQ17" s="472">
        <f t="shared" si="24"/>
        <v>0</v>
      </c>
      <c r="AR17" s="123">
        <f t="shared" si="24"/>
        <v>0</v>
      </c>
      <c r="AS17" s="472">
        <f t="shared" si="24"/>
        <v>0</v>
      </c>
      <c r="AT17" s="124">
        <f t="shared" si="24"/>
        <v>0</v>
      </c>
      <c r="AU17" s="270"/>
      <c r="AV17" s="163"/>
      <c r="AW17" s="324" t="s">
        <v>108</v>
      </c>
      <c r="AX17" s="324" t="s">
        <v>109</v>
      </c>
      <c r="AY17" s="324" t="s">
        <v>141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 x14ac:dyDescent="0.25">
      <c r="A18" s="295">
        <v>3</v>
      </c>
      <c r="B18" s="81"/>
      <c r="C18" s="128"/>
      <c r="D18" s="532" t="s">
        <v>16</v>
      </c>
      <c r="E18" s="532"/>
      <c r="F18" s="532"/>
      <c r="G18" s="533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06">
        <f t="shared" ref="K18" si="27">K19+K23</f>
        <v>0</v>
      </c>
      <c r="L18" s="117">
        <f t="shared" ref="L18:T18" si="28">L19+L23</f>
        <v>0</v>
      </c>
      <c r="M18" s="385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0</v>
      </c>
      <c r="V18" s="115">
        <f>V19+V23</f>
        <v>0</v>
      </c>
      <c r="W18" s="435">
        <f>W19+W23</f>
        <v>0</v>
      </c>
      <c r="X18" s="435">
        <f>X19+X23</f>
        <v>0</v>
      </c>
      <c r="Y18" s="117">
        <f t="shared" ref="Y18:AG18" si="30">Y19+Y23</f>
        <v>0</v>
      </c>
      <c r="Z18" s="460">
        <f t="shared" si="30"/>
        <v>0</v>
      </c>
      <c r="AA18" s="133">
        <f t="shared" si="30"/>
        <v>0</v>
      </c>
      <c r="AB18" s="473">
        <f t="shared" si="30"/>
        <v>0</v>
      </c>
      <c r="AC18" s="116">
        <f t="shared" ref="AC18" si="31">AC19+AC23</f>
        <v>0</v>
      </c>
      <c r="AD18" s="473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435">
        <f>AJ19+AJ23</f>
        <v>0</v>
      </c>
      <c r="AK18" s="435">
        <f>AK19+AK23</f>
        <v>0</v>
      </c>
      <c r="AL18" s="117">
        <f t="shared" ref="AL18:AT18" si="33">AL19+AL23</f>
        <v>0</v>
      </c>
      <c r="AM18" s="460">
        <f t="shared" si="33"/>
        <v>0</v>
      </c>
      <c r="AN18" s="486">
        <f t="shared" si="33"/>
        <v>0</v>
      </c>
      <c r="AO18" s="473">
        <f t="shared" si="33"/>
        <v>0</v>
      </c>
      <c r="AP18" s="116">
        <f t="shared" ref="AP18" si="34">AP19+AP23</f>
        <v>0</v>
      </c>
      <c r="AQ18" s="473">
        <f t="shared" si="33"/>
        <v>0</v>
      </c>
      <c r="AR18" s="116">
        <f t="shared" si="33"/>
        <v>0</v>
      </c>
      <c r="AS18" s="473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8097377</v>
      </c>
      <c r="AX18" s="256">
        <f>SUMIFS($U$16:$U$157,$C$16:$C$157,$AV18)</f>
        <v>8097377</v>
      </c>
      <c r="AY18" s="256">
        <f>SUMIFS($AH$16:$AH$157,$C$16:$C$157,$AV18)</f>
        <v>8097377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 x14ac:dyDescent="0.25">
      <c r="A19" s="561">
        <v>31</v>
      </c>
      <c r="B19" s="527"/>
      <c r="C19" s="128"/>
      <c r="D19" s="532" t="s">
        <v>0</v>
      </c>
      <c r="E19" s="532"/>
      <c r="F19" s="532"/>
      <c r="G19" s="533"/>
      <c r="H19" s="113">
        <f t="shared" si="26"/>
        <v>0</v>
      </c>
      <c r="I19" s="134">
        <f>SUM(I20:I22)</f>
        <v>0</v>
      </c>
      <c r="J19" s="69">
        <f>SUM(J20:J22)</f>
        <v>0</v>
      </c>
      <c r="K19" s="406">
        <f t="shared" ref="K19" si="35">SUM(K20:K22)</f>
        <v>0</v>
      </c>
      <c r="L19" s="117">
        <f t="shared" ref="L19:T19" si="36">SUM(L20:L22)</f>
        <v>0</v>
      </c>
      <c r="M19" s="385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435">
        <f>SUM(W20:W22)</f>
        <v>0</v>
      </c>
      <c r="X19" s="435">
        <f>SUM(X20:X22)</f>
        <v>0</v>
      </c>
      <c r="Y19" s="117">
        <f t="shared" ref="Y19:AG19" si="38">SUM(Y20:Y22)</f>
        <v>0</v>
      </c>
      <c r="Z19" s="460">
        <f t="shared" si="38"/>
        <v>0</v>
      </c>
      <c r="AA19" s="133">
        <f t="shared" si="38"/>
        <v>0</v>
      </c>
      <c r="AB19" s="473">
        <f t="shared" si="38"/>
        <v>0</v>
      </c>
      <c r="AC19" s="116">
        <f t="shared" ref="AC19" si="39">SUM(AC20:AC22)</f>
        <v>0</v>
      </c>
      <c r="AD19" s="473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435">
        <f>SUM(AJ20:AJ22)</f>
        <v>0</v>
      </c>
      <c r="AK19" s="435">
        <f>SUM(AK20:AK22)</f>
        <v>0</v>
      </c>
      <c r="AL19" s="117">
        <f t="shared" ref="AL19:AT19" si="40">SUM(AL20:AL22)</f>
        <v>0</v>
      </c>
      <c r="AM19" s="460">
        <f t="shared" si="40"/>
        <v>0</v>
      </c>
      <c r="AN19" s="486">
        <f t="shared" si="40"/>
        <v>0</v>
      </c>
      <c r="AO19" s="473">
        <f t="shared" si="40"/>
        <v>0</v>
      </c>
      <c r="AP19" s="116">
        <f t="shared" ref="AP19" si="41">SUM(AP20:AP22)</f>
        <v>0</v>
      </c>
      <c r="AQ19" s="473">
        <f t="shared" si="40"/>
        <v>0</v>
      </c>
      <c r="AR19" s="116">
        <f t="shared" si="40"/>
        <v>0</v>
      </c>
      <c r="AS19" s="473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133500</v>
      </c>
      <c r="AX19" s="256">
        <f>SUMIFS($U$16:$U$157,$C$16:$C$157,$AV19)</f>
        <v>133500</v>
      </c>
      <c r="AY19" s="256">
        <f>SUMIFS($AH$16:$AH$157,$C$16:$C$157,$AV19)</f>
        <v>133500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 x14ac:dyDescent="0.25">
      <c r="A20" s="297"/>
      <c r="B20" s="235"/>
      <c r="C20" s="235">
        <v>311</v>
      </c>
      <c r="D20" s="511" t="s">
        <v>1</v>
      </c>
      <c r="E20" s="511"/>
      <c r="F20" s="511"/>
      <c r="G20" s="511"/>
      <c r="H20" s="114">
        <f t="shared" si="26"/>
        <v>0</v>
      </c>
      <c r="I20" s="118"/>
      <c r="J20" s="132"/>
      <c r="K20" s="52"/>
      <c r="L20" s="120"/>
      <c r="M20" s="386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436"/>
      <c r="X20" s="436"/>
      <c r="Y20" s="307"/>
      <c r="Z20" s="461"/>
      <c r="AA20" s="308"/>
      <c r="AB20" s="474"/>
      <c r="AC20" s="309"/>
      <c r="AD20" s="474"/>
      <c r="AE20" s="309"/>
      <c r="AF20" s="309"/>
      <c r="AG20" s="307"/>
      <c r="AH20" s="345">
        <f t="shared" si="32"/>
        <v>0</v>
      </c>
      <c r="AI20" s="306"/>
      <c r="AJ20" s="436"/>
      <c r="AK20" s="436"/>
      <c r="AL20" s="307"/>
      <c r="AM20" s="461"/>
      <c r="AN20" s="467"/>
      <c r="AO20" s="474"/>
      <c r="AP20" s="309"/>
      <c r="AQ20" s="474"/>
      <c r="AR20" s="309"/>
      <c r="AS20" s="474"/>
      <c r="AT20" s="307"/>
      <c r="AU20" s="270"/>
      <c r="AV20" s="142">
        <v>313</v>
      </c>
      <c r="AW20" s="256">
        <f>SUMIFS($H$16:$H$157,$C$16:$C$157,$AV20)</f>
        <v>1433843</v>
      </c>
      <c r="AX20" s="256">
        <f>SUMIFS($U$16:$U$157,$C$16:$C$157,$AV20)</f>
        <v>1433843</v>
      </c>
      <c r="AY20" s="256">
        <f>SUMIFS($AH$16:$AH$157,$C$16:$C$157,$AV20)</f>
        <v>1433843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7"/>
      <c r="B21" s="235"/>
      <c r="C21" s="235">
        <v>312</v>
      </c>
      <c r="D21" s="511" t="s">
        <v>2</v>
      </c>
      <c r="E21" s="511"/>
      <c r="F21" s="511"/>
      <c r="G21" s="512"/>
      <c r="H21" s="114">
        <f t="shared" si="26"/>
        <v>0</v>
      </c>
      <c r="I21" s="118"/>
      <c r="J21" s="132"/>
      <c r="K21" s="52"/>
      <c r="L21" s="120"/>
      <c r="M21" s="386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436"/>
      <c r="X21" s="436"/>
      <c r="Y21" s="307"/>
      <c r="Z21" s="461"/>
      <c r="AA21" s="308"/>
      <c r="AB21" s="474"/>
      <c r="AC21" s="309"/>
      <c r="AD21" s="474"/>
      <c r="AE21" s="309"/>
      <c r="AF21" s="309"/>
      <c r="AG21" s="307"/>
      <c r="AH21" s="345">
        <f t="shared" si="32"/>
        <v>0</v>
      </c>
      <c r="AI21" s="306"/>
      <c r="AJ21" s="436"/>
      <c r="AK21" s="436"/>
      <c r="AL21" s="307"/>
      <c r="AM21" s="461"/>
      <c r="AN21" s="467"/>
      <c r="AO21" s="474"/>
      <c r="AP21" s="309"/>
      <c r="AQ21" s="474"/>
      <c r="AR21" s="309"/>
      <c r="AS21" s="474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7"/>
      <c r="B22" s="235"/>
      <c r="C22" s="235">
        <v>313</v>
      </c>
      <c r="D22" s="511" t="s">
        <v>3</v>
      </c>
      <c r="E22" s="511"/>
      <c r="F22" s="511"/>
      <c r="G22" s="511"/>
      <c r="H22" s="114">
        <f t="shared" si="26"/>
        <v>0</v>
      </c>
      <c r="I22" s="118"/>
      <c r="J22" s="132"/>
      <c r="K22" s="52"/>
      <c r="L22" s="120"/>
      <c r="M22" s="386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436"/>
      <c r="X22" s="436"/>
      <c r="Y22" s="307"/>
      <c r="Z22" s="461"/>
      <c r="AA22" s="308"/>
      <c r="AB22" s="474"/>
      <c r="AC22" s="309"/>
      <c r="AD22" s="474"/>
      <c r="AE22" s="309"/>
      <c r="AF22" s="309"/>
      <c r="AG22" s="307"/>
      <c r="AH22" s="345">
        <f t="shared" si="32"/>
        <v>0</v>
      </c>
      <c r="AI22" s="306"/>
      <c r="AJ22" s="436"/>
      <c r="AK22" s="436"/>
      <c r="AL22" s="307"/>
      <c r="AM22" s="461"/>
      <c r="AN22" s="467"/>
      <c r="AO22" s="474"/>
      <c r="AP22" s="309"/>
      <c r="AQ22" s="474"/>
      <c r="AR22" s="309"/>
      <c r="AS22" s="474"/>
      <c r="AT22" s="307"/>
      <c r="AU22" s="270"/>
      <c r="AV22" s="142">
        <v>321</v>
      </c>
      <c r="AW22" s="256">
        <f>SUMIFS($H$16:$H$157,$C$16:$C$157,$AV22)</f>
        <v>346300</v>
      </c>
      <c r="AX22" s="256">
        <f>SUMIFS($U$16:$U$157,$C$16:$C$157,$AV22)</f>
        <v>346300</v>
      </c>
      <c r="AY22" s="256">
        <f>SUMIFS($AH$16:$AH$157,$C$16:$C$157,$AV22)</f>
        <v>346300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561">
        <v>32</v>
      </c>
      <c r="B23" s="527"/>
      <c r="C23" s="128"/>
      <c r="D23" s="532" t="s">
        <v>4</v>
      </c>
      <c r="E23" s="532"/>
      <c r="F23" s="532"/>
      <c r="G23" s="533"/>
      <c r="H23" s="113">
        <f t="shared" si="26"/>
        <v>0</v>
      </c>
      <c r="I23" s="115">
        <f>SUM(I24:I27)</f>
        <v>0</v>
      </c>
      <c r="J23" s="69">
        <f>SUM(J24:J27)</f>
        <v>0</v>
      </c>
      <c r="K23" s="406">
        <f t="shared" ref="K23" si="42">SUM(K24:K27)</f>
        <v>0</v>
      </c>
      <c r="L23" s="117">
        <f t="shared" ref="L23:T23" si="43">SUM(L24:L27)</f>
        <v>0</v>
      </c>
      <c r="M23" s="385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0</v>
      </c>
      <c r="V23" s="115">
        <f t="shared" ref="V23:AG23" si="45">SUM(V24:V27)</f>
        <v>0</v>
      </c>
      <c r="W23" s="435">
        <f t="shared" ref="W23:X23" si="46">SUM(W24:W27)</f>
        <v>0</v>
      </c>
      <c r="X23" s="435">
        <f t="shared" si="46"/>
        <v>0</v>
      </c>
      <c r="Y23" s="117">
        <f t="shared" si="45"/>
        <v>0</v>
      </c>
      <c r="Z23" s="460">
        <f t="shared" si="45"/>
        <v>0</v>
      </c>
      <c r="AA23" s="133">
        <f t="shared" si="45"/>
        <v>0</v>
      </c>
      <c r="AB23" s="473">
        <f t="shared" si="45"/>
        <v>0</v>
      </c>
      <c r="AC23" s="116">
        <f t="shared" ref="AC23" si="47">SUM(AC24:AC27)</f>
        <v>0</v>
      </c>
      <c r="AD23" s="473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435">
        <f t="shared" ref="AJ23:AK23" si="49">SUM(AJ24:AJ27)</f>
        <v>0</v>
      </c>
      <c r="AK23" s="435">
        <f t="shared" si="49"/>
        <v>0</v>
      </c>
      <c r="AL23" s="117">
        <f t="shared" si="48"/>
        <v>0</v>
      </c>
      <c r="AM23" s="460">
        <f t="shared" si="48"/>
        <v>0</v>
      </c>
      <c r="AN23" s="486">
        <f t="shared" si="48"/>
        <v>0</v>
      </c>
      <c r="AO23" s="473">
        <f t="shared" si="48"/>
        <v>0</v>
      </c>
      <c r="AP23" s="116">
        <f t="shared" ref="AP23" si="50">SUM(AP24:AP27)</f>
        <v>0</v>
      </c>
      <c r="AQ23" s="473">
        <f t="shared" si="48"/>
        <v>0</v>
      </c>
      <c r="AR23" s="116">
        <f t="shared" si="48"/>
        <v>0</v>
      </c>
      <c r="AS23" s="473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1253026</v>
      </c>
      <c r="AX23" s="256">
        <f>SUMIFS($U$16:$U$157,$C$16:$C$157,$AV23)</f>
        <v>1253026</v>
      </c>
      <c r="AY23" s="256">
        <f>SUMIFS($AH$16:$AH$157,$C$16:$C$157,$AV23)</f>
        <v>1252304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 x14ac:dyDescent="0.25">
      <c r="A24" s="297"/>
      <c r="B24" s="235"/>
      <c r="C24" s="235">
        <v>321</v>
      </c>
      <c r="D24" s="511" t="s">
        <v>5</v>
      </c>
      <c r="E24" s="511"/>
      <c r="F24" s="511"/>
      <c r="G24" s="511"/>
      <c r="H24" s="114">
        <f t="shared" si="26"/>
        <v>0</v>
      </c>
      <c r="I24" s="118"/>
      <c r="J24" s="132"/>
      <c r="K24" s="52"/>
      <c r="L24" s="120"/>
      <c r="M24" s="386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436"/>
      <c r="X24" s="436"/>
      <c r="Y24" s="307"/>
      <c r="Z24" s="461"/>
      <c r="AA24" s="308"/>
      <c r="AB24" s="474"/>
      <c r="AC24" s="309"/>
      <c r="AD24" s="474"/>
      <c r="AE24" s="309"/>
      <c r="AF24" s="309"/>
      <c r="AG24" s="307"/>
      <c r="AH24" s="345">
        <f t="shared" si="32"/>
        <v>0</v>
      </c>
      <c r="AI24" s="306"/>
      <c r="AJ24" s="436"/>
      <c r="AK24" s="436"/>
      <c r="AL24" s="307"/>
      <c r="AM24" s="461"/>
      <c r="AN24" s="467"/>
      <c r="AO24" s="474"/>
      <c r="AP24" s="309"/>
      <c r="AQ24" s="474"/>
      <c r="AR24" s="309"/>
      <c r="AS24" s="474"/>
      <c r="AT24" s="307"/>
      <c r="AU24" s="270"/>
      <c r="AV24" s="142">
        <v>323</v>
      </c>
      <c r="AW24" s="256">
        <f>SUMIFS($H$16:$H$157,$C$16:$C$157,$AV24)</f>
        <v>344095</v>
      </c>
      <c r="AX24" s="256">
        <f>SUMIFS($U$16:$U$157,$C$16:$C$157,$AV24)</f>
        <v>344095</v>
      </c>
      <c r="AY24" s="256">
        <f>SUMIFS($AH$16:$AH$157,$C$16:$C$157,$AV24)</f>
        <v>344817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7"/>
      <c r="B25" s="235"/>
      <c r="C25" s="235">
        <v>322</v>
      </c>
      <c r="D25" s="511" t="s">
        <v>6</v>
      </c>
      <c r="E25" s="511"/>
      <c r="F25" s="511"/>
      <c r="G25" s="511"/>
      <c r="H25" s="114">
        <f>SUM(I25:T25)</f>
        <v>0</v>
      </c>
      <c r="I25" s="118"/>
      <c r="J25" s="132"/>
      <c r="K25" s="52"/>
      <c r="L25" s="120"/>
      <c r="M25" s="386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436"/>
      <c r="X25" s="436"/>
      <c r="Y25" s="307"/>
      <c r="Z25" s="461"/>
      <c r="AA25" s="308"/>
      <c r="AB25" s="474"/>
      <c r="AC25" s="309"/>
      <c r="AD25" s="474"/>
      <c r="AE25" s="309"/>
      <c r="AF25" s="309"/>
      <c r="AG25" s="307"/>
      <c r="AH25" s="345">
        <f t="shared" si="32"/>
        <v>0</v>
      </c>
      <c r="AI25" s="306"/>
      <c r="AJ25" s="436"/>
      <c r="AK25" s="436"/>
      <c r="AL25" s="307"/>
      <c r="AM25" s="461"/>
      <c r="AN25" s="467"/>
      <c r="AO25" s="474"/>
      <c r="AP25" s="309"/>
      <c r="AQ25" s="474"/>
      <c r="AR25" s="309"/>
      <c r="AS25" s="474"/>
      <c r="AT25" s="307"/>
      <c r="AU25" s="270"/>
      <c r="AV25" s="142">
        <v>324</v>
      </c>
      <c r="AW25" s="256">
        <f>SUMIFS($H$16:$H$157,$C$16:$C$157,$AV25)</f>
        <v>80117</v>
      </c>
      <c r="AX25" s="256">
        <f>SUMIFS($U$16:$U$157,$C$16:$C$157,$AV25)</f>
        <v>80117</v>
      </c>
      <c r="AY25" s="256">
        <f>SUMIFS($AH$16:$AH$157,$C$16:$C$157,$AV25)</f>
        <v>80117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7"/>
      <c r="B26" s="235"/>
      <c r="C26" s="235">
        <v>323</v>
      </c>
      <c r="D26" s="511" t="s">
        <v>7</v>
      </c>
      <c r="E26" s="511"/>
      <c r="F26" s="511"/>
      <c r="G26" s="511"/>
      <c r="H26" s="114">
        <f>SUM(I26:T26)</f>
        <v>0</v>
      </c>
      <c r="I26" s="118"/>
      <c r="J26" s="132"/>
      <c r="K26" s="52"/>
      <c r="L26" s="120"/>
      <c r="M26" s="386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436"/>
      <c r="X26" s="436"/>
      <c r="Y26" s="307"/>
      <c r="Z26" s="461"/>
      <c r="AA26" s="308"/>
      <c r="AB26" s="474"/>
      <c r="AC26" s="309"/>
      <c r="AD26" s="474"/>
      <c r="AE26" s="309"/>
      <c r="AF26" s="309"/>
      <c r="AG26" s="307"/>
      <c r="AH26" s="345">
        <f>SUM(AI26:AT26)</f>
        <v>0</v>
      </c>
      <c r="AI26" s="306"/>
      <c r="AJ26" s="436"/>
      <c r="AK26" s="436"/>
      <c r="AL26" s="307"/>
      <c r="AM26" s="461"/>
      <c r="AN26" s="467"/>
      <c r="AO26" s="474"/>
      <c r="AP26" s="309"/>
      <c r="AQ26" s="474"/>
      <c r="AR26" s="309"/>
      <c r="AS26" s="474"/>
      <c r="AT26" s="307"/>
      <c r="AU26" s="270"/>
      <c r="AV26" s="142">
        <v>329</v>
      </c>
      <c r="AW26" s="256">
        <f>SUMIFS($H$16:$H$157,$C$16:$C$157,$AV26)</f>
        <v>79876</v>
      </c>
      <c r="AX26" s="256">
        <f>SUMIFS($U$16:$U$157,$C$16:$C$157,$AV26)</f>
        <v>79876</v>
      </c>
      <c r="AY26" s="256">
        <f>SUMIFS($AH$16:$AH$157,$C$16:$C$157,$AV26)</f>
        <v>79876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7"/>
      <c r="B27" s="235"/>
      <c r="C27" s="235">
        <v>329</v>
      </c>
      <c r="D27" s="511" t="s">
        <v>8</v>
      </c>
      <c r="E27" s="511"/>
      <c r="F27" s="511"/>
      <c r="G27" s="512"/>
      <c r="H27" s="114">
        <f t="shared" si="26"/>
        <v>0</v>
      </c>
      <c r="I27" s="118"/>
      <c r="J27" s="132"/>
      <c r="K27" s="52"/>
      <c r="L27" s="120"/>
      <c r="M27" s="386"/>
      <c r="N27" s="156"/>
      <c r="O27" s="119"/>
      <c r="P27" s="119"/>
      <c r="Q27" s="119"/>
      <c r="R27" s="119"/>
      <c r="S27" s="119"/>
      <c r="T27" s="120"/>
      <c r="U27" s="321">
        <f t="shared" si="12"/>
        <v>0</v>
      </c>
      <c r="V27" s="306"/>
      <c r="W27" s="436"/>
      <c r="X27" s="436"/>
      <c r="Y27" s="307"/>
      <c r="Z27" s="461"/>
      <c r="AA27" s="308"/>
      <c r="AB27" s="474"/>
      <c r="AC27" s="309"/>
      <c r="AD27" s="474"/>
      <c r="AE27" s="309"/>
      <c r="AF27" s="309"/>
      <c r="AG27" s="307"/>
      <c r="AH27" s="345">
        <f t="shared" si="32"/>
        <v>0</v>
      </c>
      <c r="AI27" s="306"/>
      <c r="AJ27" s="436"/>
      <c r="AK27" s="436"/>
      <c r="AL27" s="307"/>
      <c r="AM27" s="461"/>
      <c r="AN27" s="467"/>
      <c r="AO27" s="474"/>
      <c r="AP27" s="309"/>
      <c r="AQ27" s="474"/>
      <c r="AR27" s="309"/>
      <c r="AS27" s="474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5">
        <v>4</v>
      </c>
      <c r="B28" s="78"/>
      <c r="C28" s="78"/>
      <c r="D28" s="601" t="s">
        <v>17</v>
      </c>
      <c r="E28" s="601"/>
      <c r="F28" s="601"/>
      <c r="G28" s="602"/>
      <c r="H28" s="113">
        <f t="shared" si="26"/>
        <v>0</v>
      </c>
      <c r="I28" s="115">
        <f>I29+I35</f>
        <v>0</v>
      </c>
      <c r="J28" s="69">
        <f>J29+J35</f>
        <v>0</v>
      </c>
      <c r="K28" s="406">
        <f t="shared" ref="K28" si="51">K29+K35</f>
        <v>0</v>
      </c>
      <c r="L28" s="117">
        <f t="shared" ref="L28:T28" si="52">L29+L35</f>
        <v>0</v>
      </c>
      <c r="M28" s="385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435">
        <f>W29+W35</f>
        <v>0</v>
      </c>
      <c r="X28" s="435">
        <f>X29+X35</f>
        <v>0</v>
      </c>
      <c r="Y28" s="117">
        <f t="shared" ref="Y28:AG28" si="54">Y29+Y35</f>
        <v>0</v>
      </c>
      <c r="Z28" s="460">
        <f t="shared" si="54"/>
        <v>0</v>
      </c>
      <c r="AA28" s="133">
        <f t="shared" si="54"/>
        <v>0</v>
      </c>
      <c r="AB28" s="473">
        <f t="shared" si="54"/>
        <v>0</v>
      </c>
      <c r="AC28" s="116">
        <f t="shared" ref="AC28" si="55">AC29+AC35</f>
        <v>0</v>
      </c>
      <c r="AD28" s="473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435">
        <f>AJ29+AJ35</f>
        <v>0</v>
      </c>
      <c r="AK28" s="435">
        <f>AK29+AK35</f>
        <v>0</v>
      </c>
      <c r="AL28" s="117">
        <f t="shared" ref="AL28:AT28" si="56">AL29+AL35</f>
        <v>0</v>
      </c>
      <c r="AM28" s="460">
        <f t="shared" si="56"/>
        <v>0</v>
      </c>
      <c r="AN28" s="486">
        <f t="shared" si="56"/>
        <v>0</v>
      </c>
      <c r="AO28" s="473">
        <f t="shared" si="56"/>
        <v>0</v>
      </c>
      <c r="AP28" s="116">
        <f t="shared" ref="AP28" si="57">AP29+AP35</f>
        <v>0</v>
      </c>
      <c r="AQ28" s="473">
        <f t="shared" si="56"/>
        <v>0</v>
      </c>
      <c r="AR28" s="116">
        <f t="shared" si="56"/>
        <v>0</v>
      </c>
      <c r="AS28" s="473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 x14ac:dyDescent="0.25">
      <c r="A29" s="561">
        <v>42</v>
      </c>
      <c r="B29" s="527"/>
      <c r="C29" s="275"/>
      <c r="D29" s="532" t="s">
        <v>47</v>
      </c>
      <c r="E29" s="532"/>
      <c r="F29" s="532"/>
      <c r="G29" s="533"/>
      <c r="H29" s="113">
        <f>SUM(I29:T29)</f>
        <v>0</v>
      </c>
      <c r="I29" s="115">
        <f>SUM(I30:I34)</f>
        <v>0</v>
      </c>
      <c r="J29" s="69">
        <f>SUM(J30:J34)</f>
        <v>0</v>
      </c>
      <c r="K29" s="406">
        <f t="shared" ref="K29" si="58">SUM(K30:K34)</f>
        <v>0</v>
      </c>
      <c r="L29" s="117">
        <f t="shared" ref="L29:T29" si="59">SUM(L30:L34)</f>
        <v>0</v>
      </c>
      <c r="M29" s="385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435">
        <f>SUM(W30:W34)</f>
        <v>0</v>
      </c>
      <c r="X29" s="435">
        <f>SUM(X30:X34)</f>
        <v>0</v>
      </c>
      <c r="Y29" s="117">
        <f t="shared" ref="Y29:AG29" si="61">SUM(Y30:Y34)</f>
        <v>0</v>
      </c>
      <c r="Z29" s="460">
        <f t="shared" si="61"/>
        <v>0</v>
      </c>
      <c r="AA29" s="133">
        <f t="shared" si="61"/>
        <v>0</v>
      </c>
      <c r="AB29" s="473">
        <f t="shared" si="61"/>
        <v>0</v>
      </c>
      <c r="AC29" s="116">
        <f t="shared" ref="AC29" si="62">SUM(AC30:AC34)</f>
        <v>0</v>
      </c>
      <c r="AD29" s="473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435">
        <f>SUM(AJ30:AJ34)</f>
        <v>0</v>
      </c>
      <c r="AK29" s="435">
        <f>SUM(AK30:AK34)</f>
        <v>0</v>
      </c>
      <c r="AL29" s="117">
        <f t="shared" ref="AL29:AT29" si="63">SUM(AL30:AL34)</f>
        <v>0</v>
      </c>
      <c r="AM29" s="460">
        <f t="shared" si="63"/>
        <v>0</v>
      </c>
      <c r="AN29" s="486">
        <f t="shared" si="63"/>
        <v>0</v>
      </c>
      <c r="AO29" s="473">
        <f t="shared" si="63"/>
        <v>0</v>
      </c>
      <c r="AP29" s="116">
        <f t="shared" ref="AP29" si="64">SUM(AP30:AP34)</f>
        <v>0</v>
      </c>
      <c r="AQ29" s="473">
        <f t="shared" si="63"/>
        <v>0</v>
      </c>
      <c r="AR29" s="116">
        <f t="shared" si="63"/>
        <v>0</v>
      </c>
      <c r="AS29" s="473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10000</v>
      </c>
      <c r="AX29" s="256">
        <f>SUMIFS($U$16:$U$157,$C$16:$C$157,$AV29)</f>
        <v>10000</v>
      </c>
      <c r="AY29" s="256">
        <f>SUMIFS($AH$16:$AH$157,$C$16:$C$157,$AV29)</f>
        <v>10000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 x14ac:dyDescent="0.25">
      <c r="A30" s="297"/>
      <c r="B30" s="235"/>
      <c r="C30" s="235">
        <v>421</v>
      </c>
      <c r="D30" s="511" t="s">
        <v>76</v>
      </c>
      <c r="E30" s="511"/>
      <c r="F30" s="511"/>
      <c r="G30" s="511"/>
      <c r="H30" s="114">
        <f>SUM(I30:T30)</f>
        <v>0</v>
      </c>
      <c r="I30" s="118"/>
      <c r="J30" s="132"/>
      <c r="K30" s="52"/>
      <c r="L30" s="120"/>
      <c r="M30" s="386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436"/>
      <c r="X30" s="436"/>
      <c r="Y30" s="307"/>
      <c r="Z30" s="461"/>
      <c r="AA30" s="308"/>
      <c r="AB30" s="474"/>
      <c r="AC30" s="309"/>
      <c r="AD30" s="474"/>
      <c r="AE30" s="309"/>
      <c r="AF30" s="309"/>
      <c r="AG30" s="307"/>
      <c r="AH30" s="345">
        <f>SUM(AI30:AT30)</f>
        <v>0</v>
      </c>
      <c r="AI30" s="306"/>
      <c r="AJ30" s="436"/>
      <c r="AK30" s="436"/>
      <c r="AL30" s="307"/>
      <c r="AM30" s="461"/>
      <c r="AN30" s="467"/>
      <c r="AO30" s="474"/>
      <c r="AP30" s="309"/>
      <c r="AQ30" s="474"/>
      <c r="AR30" s="309"/>
      <c r="AS30" s="474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7"/>
      <c r="B31" s="235"/>
      <c r="C31" s="235">
        <v>422</v>
      </c>
      <c r="D31" s="511" t="s">
        <v>11</v>
      </c>
      <c r="E31" s="511"/>
      <c r="F31" s="511"/>
      <c r="G31" s="512"/>
      <c r="H31" s="114">
        <f>SUM(I31:T31)</f>
        <v>0</v>
      </c>
      <c r="I31" s="118"/>
      <c r="J31" s="132"/>
      <c r="K31" s="52"/>
      <c r="L31" s="120"/>
      <c r="M31" s="386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436"/>
      <c r="X31" s="436"/>
      <c r="Y31" s="307"/>
      <c r="Z31" s="461"/>
      <c r="AA31" s="308"/>
      <c r="AB31" s="474"/>
      <c r="AC31" s="309"/>
      <c r="AD31" s="474"/>
      <c r="AE31" s="309"/>
      <c r="AF31" s="309"/>
      <c r="AG31" s="307"/>
      <c r="AH31" s="345">
        <f>SUM(AI31:AT31)</f>
        <v>0</v>
      </c>
      <c r="AI31" s="306"/>
      <c r="AJ31" s="436"/>
      <c r="AK31" s="436"/>
      <c r="AL31" s="307"/>
      <c r="AM31" s="461"/>
      <c r="AN31" s="467"/>
      <c r="AO31" s="474"/>
      <c r="AP31" s="309"/>
      <c r="AQ31" s="474"/>
      <c r="AR31" s="309"/>
      <c r="AS31" s="474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7"/>
      <c r="B32" s="235"/>
      <c r="C32" s="235">
        <v>423</v>
      </c>
      <c r="D32" s="511" t="s">
        <v>100</v>
      </c>
      <c r="E32" s="511"/>
      <c r="F32" s="511"/>
      <c r="G32" s="512"/>
      <c r="H32" s="114">
        <f t="shared" si="26"/>
        <v>0</v>
      </c>
      <c r="I32" s="118"/>
      <c r="J32" s="132"/>
      <c r="K32" s="52"/>
      <c r="L32" s="120"/>
      <c r="M32" s="386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436"/>
      <c r="X32" s="436"/>
      <c r="Y32" s="307"/>
      <c r="Z32" s="461"/>
      <c r="AA32" s="308"/>
      <c r="AB32" s="474"/>
      <c r="AC32" s="309"/>
      <c r="AD32" s="474"/>
      <c r="AE32" s="309"/>
      <c r="AF32" s="309"/>
      <c r="AG32" s="307"/>
      <c r="AH32" s="345">
        <f t="shared" si="32"/>
        <v>0</v>
      </c>
      <c r="AI32" s="306"/>
      <c r="AJ32" s="436"/>
      <c r="AK32" s="436"/>
      <c r="AL32" s="307"/>
      <c r="AM32" s="461"/>
      <c r="AN32" s="467"/>
      <c r="AO32" s="474"/>
      <c r="AP32" s="309"/>
      <c r="AQ32" s="474"/>
      <c r="AR32" s="309"/>
      <c r="AS32" s="474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2"/>
      <c r="B33" s="276"/>
      <c r="C33" s="276">
        <v>424</v>
      </c>
      <c r="D33" s="511" t="s">
        <v>48</v>
      </c>
      <c r="E33" s="511"/>
      <c r="F33" s="511"/>
      <c r="G33" s="512"/>
      <c r="H33" s="114">
        <f t="shared" si="26"/>
        <v>0</v>
      </c>
      <c r="I33" s="118"/>
      <c r="J33" s="132"/>
      <c r="K33" s="52"/>
      <c r="L33" s="120"/>
      <c r="M33" s="386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436"/>
      <c r="X33" s="436"/>
      <c r="Y33" s="307"/>
      <c r="Z33" s="461"/>
      <c r="AA33" s="308"/>
      <c r="AB33" s="474"/>
      <c r="AC33" s="309"/>
      <c r="AD33" s="474"/>
      <c r="AE33" s="309"/>
      <c r="AF33" s="309"/>
      <c r="AG33" s="307"/>
      <c r="AH33" s="345">
        <f t="shared" si="32"/>
        <v>0</v>
      </c>
      <c r="AI33" s="306"/>
      <c r="AJ33" s="436"/>
      <c r="AK33" s="436"/>
      <c r="AL33" s="307"/>
      <c r="AM33" s="461"/>
      <c r="AN33" s="467"/>
      <c r="AO33" s="474"/>
      <c r="AP33" s="309"/>
      <c r="AQ33" s="474"/>
      <c r="AR33" s="309"/>
      <c r="AS33" s="474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7"/>
      <c r="B34" s="235"/>
      <c r="C34" s="235">
        <v>426</v>
      </c>
      <c r="D34" s="511" t="s">
        <v>96</v>
      </c>
      <c r="E34" s="511"/>
      <c r="F34" s="511"/>
      <c r="G34" s="512"/>
      <c r="H34" s="114">
        <f t="shared" si="26"/>
        <v>0</v>
      </c>
      <c r="I34" s="118"/>
      <c r="J34" s="132"/>
      <c r="K34" s="52"/>
      <c r="L34" s="120"/>
      <c r="M34" s="386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436"/>
      <c r="X34" s="436"/>
      <c r="Y34" s="307"/>
      <c r="Z34" s="461"/>
      <c r="AA34" s="308"/>
      <c r="AB34" s="474"/>
      <c r="AC34" s="309"/>
      <c r="AD34" s="474"/>
      <c r="AE34" s="309"/>
      <c r="AF34" s="309"/>
      <c r="AG34" s="307"/>
      <c r="AH34" s="345">
        <f t="shared" si="32"/>
        <v>0</v>
      </c>
      <c r="AI34" s="306"/>
      <c r="AJ34" s="436"/>
      <c r="AK34" s="436"/>
      <c r="AL34" s="307"/>
      <c r="AM34" s="461"/>
      <c r="AN34" s="467"/>
      <c r="AO34" s="474"/>
      <c r="AP34" s="309"/>
      <c r="AQ34" s="474"/>
      <c r="AR34" s="309"/>
      <c r="AS34" s="474"/>
      <c r="AT34" s="307"/>
      <c r="AU34" s="270"/>
      <c r="AV34" s="141">
        <v>422</v>
      </c>
      <c r="AW34" s="256">
        <f>SUMIFS($H$16:$H$157,$C$16:$C$157,$AV34)</f>
        <v>0</v>
      </c>
      <c r="AX34" s="256">
        <f>SUMIFS($U$16:$U$157,$C$16:$C$157,$AV34)</f>
        <v>0</v>
      </c>
      <c r="AY34" s="256">
        <f>SUMIFS($AH$16:$AH$157,$C$16:$C$157,$AV34)</f>
        <v>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605">
        <v>45</v>
      </c>
      <c r="B35" s="552"/>
      <c r="C35" s="125"/>
      <c r="D35" s="606" t="s">
        <v>97</v>
      </c>
      <c r="E35" s="606"/>
      <c r="F35" s="606"/>
      <c r="G35" s="606"/>
      <c r="H35" s="313">
        <f t="shared" si="26"/>
        <v>0</v>
      </c>
      <c r="I35" s="347">
        <f>I36+I37</f>
        <v>0</v>
      </c>
      <c r="J35" s="347">
        <f>J36+J37</f>
        <v>0</v>
      </c>
      <c r="K35" s="407">
        <f t="shared" ref="K35" si="65">K36+K37</f>
        <v>0</v>
      </c>
      <c r="L35" s="315">
        <f t="shared" ref="L35:T35" si="66">L36+L37</f>
        <v>0</v>
      </c>
      <c r="M35" s="387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437">
        <f>W36+W37</f>
        <v>0</v>
      </c>
      <c r="X35" s="437">
        <f>X36+X37</f>
        <v>0</v>
      </c>
      <c r="Y35" s="315">
        <f t="shared" ref="Y35:AG35" si="68">Y36+Y37</f>
        <v>0</v>
      </c>
      <c r="Z35" s="462">
        <f t="shared" si="68"/>
        <v>0</v>
      </c>
      <c r="AA35" s="316">
        <f t="shared" si="68"/>
        <v>0</v>
      </c>
      <c r="AB35" s="465">
        <f t="shared" si="68"/>
        <v>0</v>
      </c>
      <c r="AC35" s="317">
        <f t="shared" ref="AC35" si="69">AC36+AC37</f>
        <v>0</v>
      </c>
      <c r="AD35" s="465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437">
        <f>AJ36+AJ37</f>
        <v>0</v>
      </c>
      <c r="AK35" s="437">
        <f>AK36+AK37</f>
        <v>0</v>
      </c>
      <c r="AL35" s="315">
        <f t="shared" ref="AL35:AT35" si="70">AL36+AL37</f>
        <v>0</v>
      </c>
      <c r="AM35" s="462">
        <f t="shared" si="70"/>
        <v>0</v>
      </c>
      <c r="AN35" s="443">
        <f t="shared" si="70"/>
        <v>0</v>
      </c>
      <c r="AO35" s="465">
        <f t="shared" si="70"/>
        <v>0</v>
      </c>
      <c r="AP35" s="317">
        <f t="shared" ref="AP35" si="71">AP36+AP37</f>
        <v>0</v>
      </c>
      <c r="AQ35" s="465">
        <f t="shared" si="70"/>
        <v>0</v>
      </c>
      <c r="AR35" s="317">
        <f t="shared" si="70"/>
        <v>0</v>
      </c>
      <c r="AS35" s="465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7"/>
      <c r="B36" s="235"/>
      <c r="C36" s="235">
        <v>451</v>
      </c>
      <c r="D36" s="511" t="s">
        <v>98</v>
      </c>
      <c r="E36" s="511"/>
      <c r="F36" s="511"/>
      <c r="G36" s="511"/>
      <c r="H36" s="114">
        <f t="shared" si="26"/>
        <v>0</v>
      </c>
      <c r="I36" s="132"/>
      <c r="J36" s="132"/>
      <c r="K36" s="52"/>
      <c r="L36" s="120"/>
      <c r="M36" s="386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436"/>
      <c r="X36" s="436"/>
      <c r="Y36" s="307"/>
      <c r="Z36" s="461"/>
      <c r="AA36" s="308"/>
      <c r="AB36" s="474"/>
      <c r="AC36" s="309"/>
      <c r="AD36" s="474"/>
      <c r="AE36" s="309"/>
      <c r="AF36" s="309"/>
      <c r="AG36" s="312"/>
      <c r="AH36" s="345">
        <f t="shared" si="32"/>
        <v>0</v>
      </c>
      <c r="AI36" s="310"/>
      <c r="AJ36" s="436"/>
      <c r="AK36" s="436"/>
      <c r="AL36" s="307"/>
      <c r="AM36" s="461"/>
      <c r="AN36" s="467"/>
      <c r="AO36" s="474"/>
      <c r="AP36" s="309"/>
      <c r="AQ36" s="474"/>
      <c r="AR36" s="309"/>
      <c r="AS36" s="474"/>
      <c r="AT36" s="312"/>
      <c r="AU36" s="270"/>
      <c r="AV36" s="142">
        <v>424</v>
      </c>
      <c r="AW36" s="256">
        <f>SUMIFS($H$16:$H$157,$C$16:$C$157,$AV36)</f>
        <v>120000</v>
      </c>
      <c r="AX36" s="256">
        <f>SUMIFS($U$16:$U$157,$C$16:$C$157,$AV36)</f>
        <v>120000</v>
      </c>
      <c r="AY36" s="256">
        <f>SUMIFS($AH$16:$AH$157,$C$16:$C$157,$AV36)</f>
        <v>120000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7"/>
      <c r="B37" s="235"/>
      <c r="C37" s="235">
        <v>452</v>
      </c>
      <c r="D37" s="511" t="s">
        <v>102</v>
      </c>
      <c r="E37" s="511"/>
      <c r="F37" s="511"/>
      <c r="G37" s="511"/>
      <c r="H37" s="114">
        <f t="shared" si="26"/>
        <v>0</v>
      </c>
      <c r="I37" s="132"/>
      <c r="J37" s="132"/>
      <c r="K37" s="52"/>
      <c r="L37" s="120"/>
      <c r="M37" s="386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436"/>
      <c r="X37" s="436"/>
      <c r="Y37" s="307"/>
      <c r="Z37" s="461"/>
      <c r="AA37" s="308"/>
      <c r="AB37" s="474"/>
      <c r="AC37" s="309"/>
      <c r="AD37" s="474"/>
      <c r="AE37" s="309"/>
      <c r="AF37" s="309"/>
      <c r="AG37" s="312"/>
      <c r="AH37" s="345">
        <f t="shared" si="32"/>
        <v>0</v>
      </c>
      <c r="AI37" s="310"/>
      <c r="AJ37" s="436"/>
      <c r="AK37" s="436"/>
      <c r="AL37" s="307"/>
      <c r="AM37" s="461"/>
      <c r="AN37" s="467"/>
      <c r="AO37" s="474"/>
      <c r="AP37" s="309"/>
      <c r="AQ37" s="474"/>
      <c r="AR37" s="309"/>
      <c r="AS37" s="474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 x14ac:dyDescent="0.25">
      <c r="A38" s="361"/>
      <c r="B38" s="361"/>
      <c r="D38" s="352"/>
      <c r="E38" s="352"/>
      <c r="F38" s="352"/>
      <c r="G38" s="352"/>
      <c r="I38" s="573" t="s">
        <v>182</v>
      </c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3"/>
      <c r="V38" s="573" t="s">
        <v>182</v>
      </c>
      <c r="W38" s="573"/>
      <c r="X38" s="573"/>
      <c r="Y38" s="573"/>
      <c r="Z38" s="573"/>
      <c r="AA38" s="573"/>
      <c r="AB38" s="573"/>
      <c r="AC38" s="573"/>
      <c r="AD38" s="573"/>
      <c r="AE38" s="573"/>
      <c r="AF38" s="573"/>
      <c r="AG38" s="573"/>
      <c r="AI38" s="573" t="s">
        <v>182</v>
      </c>
      <c r="AJ38" s="573"/>
      <c r="AK38" s="573"/>
      <c r="AL38" s="573"/>
      <c r="AM38" s="573"/>
      <c r="AN38" s="573"/>
      <c r="AO38" s="573"/>
      <c r="AP38" s="573"/>
      <c r="AQ38" s="573"/>
      <c r="AR38" s="573"/>
      <c r="AS38" s="573"/>
      <c r="AT38" s="573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 x14ac:dyDescent="0.25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438"/>
      <c r="X39" s="438"/>
      <c r="Y39" s="271"/>
      <c r="Z39" s="438"/>
      <c r="AA39" s="271"/>
      <c r="AB39" s="438"/>
      <c r="AC39" s="271"/>
      <c r="AD39" s="438"/>
      <c r="AE39" s="271"/>
      <c r="AF39" s="271"/>
      <c r="AG39" s="271"/>
      <c r="AH39" s="271"/>
      <c r="AI39" s="271"/>
      <c r="AJ39" s="438"/>
      <c r="AK39" s="438"/>
      <c r="AL39" s="271"/>
      <c r="AM39" s="438"/>
      <c r="AN39" s="438"/>
      <c r="AO39" s="438"/>
      <c r="AP39" s="271"/>
      <c r="AQ39" s="438"/>
      <c r="AR39" s="271"/>
      <c r="AS39" s="438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68" t="s">
        <v>187</v>
      </c>
      <c r="B40" s="569"/>
      <c r="C40" s="569"/>
      <c r="D40" s="562" t="s">
        <v>186</v>
      </c>
      <c r="E40" s="562"/>
      <c r="F40" s="562"/>
      <c r="G40" s="563"/>
      <c r="H40" s="121">
        <f>SUM(I40:T40)</f>
        <v>177345</v>
      </c>
      <c r="I40" s="122">
        <f>I41</f>
        <v>0</v>
      </c>
      <c r="J40" s="370">
        <f t="shared" ref="J40:T40" si="72">J41</f>
        <v>0</v>
      </c>
      <c r="K40" s="412">
        <f t="shared" si="72"/>
        <v>177345</v>
      </c>
      <c r="L40" s="124">
        <f t="shared" si="72"/>
        <v>0</v>
      </c>
      <c r="M40" s="384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177345</v>
      </c>
      <c r="V40" s="122">
        <f t="shared" ref="V40:AG40" si="74">V41</f>
        <v>0</v>
      </c>
      <c r="W40" s="434">
        <f t="shared" si="74"/>
        <v>0</v>
      </c>
      <c r="X40" s="434">
        <f t="shared" si="74"/>
        <v>177345</v>
      </c>
      <c r="Y40" s="124">
        <f t="shared" si="74"/>
        <v>0</v>
      </c>
      <c r="Z40" s="459">
        <f t="shared" si="74"/>
        <v>0</v>
      </c>
      <c r="AA40" s="159">
        <f t="shared" si="74"/>
        <v>0</v>
      </c>
      <c r="AB40" s="472">
        <f t="shared" si="74"/>
        <v>0</v>
      </c>
      <c r="AC40" s="123">
        <f t="shared" si="74"/>
        <v>0</v>
      </c>
      <c r="AD40" s="472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177345</v>
      </c>
      <c r="AI40" s="122">
        <f t="shared" ref="AI40:AT40" si="75">AI41</f>
        <v>0</v>
      </c>
      <c r="AJ40" s="434">
        <f t="shared" si="75"/>
        <v>0</v>
      </c>
      <c r="AK40" s="434">
        <f t="shared" si="75"/>
        <v>177345</v>
      </c>
      <c r="AL40" s="124">
        <f t="shared" si="75"/>
        <v>0</v>
      </c>
      <c r="AM40" s="459">
        <f t="shared" si="75"/>
        <v>0</v>
      </c>
      <c r="AN40" s="485">
        <f t="shared" si="75"/>
        <v>0</v>
      </c>
      <c r="AO40" s="472">
        <f t="shared" si="75"/>
        <v>0</v>
      </c>
      <c r="AP40" s="123">
        <f t="shared" si="75"/>
        <v>0</v>
      </c>
      <c r="AQ40" s="472">
        <f t="shared" si="75"/>
        <v>0</v>
      </c>
      <c r="AR40" s="123">
        <f t="shared" si="75"/>
        <v>0</v>
      </c>
      <c r="AS40" s="472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 x14ac:dyDescent="0.25">
      <c r="A41" s="365">
        <v>3</v>
      </c>
      <c r="B41" s="81"/>
      <c r="C41" s="128"/>
      <c r="D41" s="532" t="s">
        <v>16</v>
      </c>
      <c r="E41" s="532"/>
      <c r="F41" s="532"/>
      <c r="G41" s="533"/>
      <c r="H41" s="113">
        <f t="shared" ref="H41:H48" si="76">SUM(I41:T41)</f>
        <v>177345</v>
      </c>
      <c r="I41" s="115">
        <f>I42+I46</f>
        <v>0</v>
      </c>
      <c r="J41" s="69">
        <f t="shared" ref="J41:T41" si="77">J42+J46</f>
        <v>0</v>
      </c>
      <c r="K41" s="406">
        <f t="shared" ref="K41" si="78">K42+K46</f>
        <v>177345</v>
      </c>
      <c r="L41" s="117">
        <f t="shared" si="77"/>
        <v>0</v>
      </c>
      <c r="M41" s="385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177345</v>
      </c>
      <c r="V41" s="115">
        <f t="shared" ref="V41:AG41" si="80">V42+V46</f>
        <v>0</v>
      </c>
      <c r="W41" s="435">
        <f t="shared" si="80"/>
        <v>0</v>
      </c>
      <c r="X41" s="435">
        <f t="shared" ref="X41" si="81">X42+X46</f>
        <v>177345</v>
      </c>
      <c r="Y41" s="117">
        <f t="shared" si="80"/>
        <v>0</v>
      </c>
      <c r="Z41" s="460">
        <f t="shared" si="80"/>
        <v>0</v>
      </c>
      <c r="AA41" s="133">
        <f t="shared" si="80"/>
        <v>0</v>
      </c>
      <c r="AB41" s="473">
        <f t="shared" si="80"/>
        <v>0</v>
      </c>
      <c r="AC41" s="116">
        <f t="shared" ref="AC41" si="82">AC42+AC46</f>
        <v>0</v>
      </c>
      <c r="AD41" s="473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177345</v>
      </c>
      <c r="AI41" s="115">
        <f t="shared" ref="AI41:AT41" si="84">AI42+AI46</f>
        <v>0</v>
      </c>
      <c r="AJ41" s="435">
        <f t="shared" si="84"/>
        <v>0</v>
      </c>
      <c r="AK41" s="435">
        <f t="shared" ref="AK41" si="85">AK42+AK46</f>
        <v>177345</v>
      </c>
      <c r="AL41" s="117">
        <f t="shared" si="84"/>
        <v>0</v>
      </c>
      <c r="AM41" s="460">
        <f t="shared" si="84"/>
        <v>0</v>
      </c>
      <c r="AN41" s="486">
        <f t="shared" si="84"/>
        <v>0</v>
      </c>
      <c r="AO41" s="473">
        <f t="shared" si="84"/>
        <v>0</v>
      </c>
      <c r="AP41" s="116">
        <f t="shared" ref="AP41" si="86">AP42+AP46</f>
        <v>0</v>
      </c>
      <c r="AQ41" s="473">
        <f t="shared" si="84"/>
        <v>0</v>
      </c>
      <c r="AR41" s="116">
        <f t="shared" si="84"/>
        <v>0</v>
      </c>
      <c r="AS41" s="473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 x14ac:dyDescent="0.25">
      <c r="A42" s="561">
        <v>31</v>
      </c>
      <c r="B42" s="527"/>
      <c r="C42" s="128"/>
      <c r="D42" s="532" t="s">
        <v>0</v>
      </c>
      <c r="E42" s="532"/>
      <c r="F42" s="532"/>
      <c r="G42" s="533"/>
      <c r="H42" s="113">
        <f t="shared" si="76"/>
        <v>154020</v>
      </c>
      <c r="I42" s="115">
        <f>SUM(I43:I45)</f>
        <v>0</v>
      </c>
      <c r="J42" s="69">
        <f t="shared" ref="J42:T42" si="87">SUM(J43:J45)</f>
        <v>0</v>
      </c>
      <c r="K42" s="406">
        <f t="shared" ref="K42" si="88">SUM(K43:K45)</f>
        <v>154020</v>
      </c>
      <c r="L42" s="117">
        <f t="shared" si="87"/>
        <v>0</v>
      </c>
      <c r="M42" s="385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154020</v>
      </c>
      <c r="V42" s="115">
        <f t="shared" ref="V42:AG42" si="90">SUM(V43:V45)</f>
        <v>0</v>
      </c>
      <c r="W42" s="435">
        <f t="shared" si="90"/>
        <v>0</v>
      </c>
      <c r="X42" s="435">
        <f t="shared" ref="X42" si="91">SUM(X43:X45)</f>
        <v>154020</v>
      </c>
      <c r="Y42" s="117">
        <f t="shared" si="90"/>
        <v>0</v>
      </c>
      <c r="Z42" s="460">
        <f t="shared" si="90"/>
        <v>0</v>
      </c>
      <c r="AA42" s="133">
        <f t="shared" si="90"/>
        <v>0</v>
      </c>
      <c r="AB42" s="473">
        <f t="shared" si="90"/>
        <v>0</v>
      </c>
      <c r="AC42" s="116">
        <f t="shared" ref="AC42" si="92">SUM(AC43:AC45)</f>
        <v>0</v>
      </c>
      <c r="AD42" s="473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154020</v>
      </c>
      <c r="AI42" s="115">
        <f t="shared" ref="AI42:AT42" si="93">SUM(AI43:AI45)</f>
        <v>0</v>
      </c>
      <c r="AJ42" s="435">
        <f t="shared" si="93"/>
        <v>0</v>
      </c>
      <c r="AK42" s="435">
        <f t="shared" ref="AK42" si="94">SUM(AK43:AK45)</f>
        <v>154020</v>
      </c>
      <c r="AL42" s="117">
        <f t="shared" si="93"/>
        <v>0</v>
      </c>
      <c r="AM42" s="460">
        <f t="shared" si="93"/>
        <v>0</v>
      </c>
      <c r="AN42" s="486">
        <f t="shared" si="93"/>
        <v>0</v>
      </c>
      <c r="AO42" s="473">
        <f t="shared" si="93"/>
        <v>0</v>
      </c>
      <c r="AP42" s="116">
        <f t="shared" ref="AP42" si="95">SUM(AP43:AP45)</f>
        <v>0</v>
      </c>
      <c r="AQ42" s="473">
        <f t="shared" si="93"/>
        <v>0</v>
      </c>
      <c r="AR42" s="116">
        <f t="shared" si="93"/>
        <v>0</v>
      </c>
      <c r="AS42" s="473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 x14ac:dyDescent="0.25">
      <c r="A43" s="297"/>
      <c r="B43" s="235"/>
      <c r="C43" s="235">
        <v>311</v>
      </c>
      <c r="D43" s="511" t="s">
        <v>1</v>
      </c>
      <c r="E43" s="511"/>
      <c r="F43" s="511"/>
      <c r="G43" s="511"/>
      <c r="H43" s="114">
        <f t="shared" si="76"/>
        <v>125017</v>
      </c>
      <c r="I43" s="118"/>
      <c r="J43" s="132"/>
      <c r="K43" s="52">
        <v>125017</v>
      </c>
      <c r="L43" s="120"/>
      <c r="M43" s="386"/>
      <c r="N43" s="156"/>
      <c r="O43" s="119"/>
      <c r="P43" s="119"/>
      <c r="Q43" s="119"/>
      <c r="R43" s="119"/>
      <c r="S43" s="119"/>
      <c r="T43" s="120"/>
      <c r="U43" s="321">
        <f t="shared" si="73"/>
        <v>125017</v>
      </c>
      <c r="V43" s="306"/>
      <c r="W43" s="436"/>
      <c r="X43" s="436">
        <v>125017</v>
      </c>
      <c r="Y43" s="307"/>
      <c r="Z43" s="461"/>
      <c r="AA43" s="308"/>
      <c r="AB43" s="474"/>
      <c r="AC43" s="309"/>
      <c r="AD43" s="474"/>
      <c r="AE43" s="309"/>
      <c r="AF43" s="309"/>
      <c r="AG43" s="307"/>
      <c r="AH43" s="345">
        <f t="shared" si="83"/>
        <v>125017</v>
      </c>
      <c r="AI43" s="306"/>
      <c r="AJ43" s="436"/>
      <c r="AK43" s="436">
        <v>125017</v>
      </c>
      <c r="AL43" s="307"/>
      <c r="AM43" s="461"/>
      <c r="AN43" s="467"/>
      <c r="AO43" s="474"/>
      <c r="AP43" s="309"/>
      <c r="AQ43" s="474"/>
      <c r="AR43" s="309"/>
      <c r="AS43" s="474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7"/>
      <c r="B44" s="235"/>
      <c r="C44" s="235">
        <v>312</v>
      </c>
      <c r="D44" s="511" t="s">
        <v>2</v>
      </c>
      <c r="E44" s="511"/>
      <c r="F44" s="511"/>
      <c r="G44" s="512"/>
      <c r="H44" s="114">
        <f t="shared" si="76"/>
        <v>7500</v>
      </c>
      <c r="I44" s="118"/>
      <c r="J44" s="132"/>
      <c r="K44" s="52">
        <v>7500</v>
      </c>
      <c r="L44" s="120"/>
      <c r="M44" s="386"/>
      <c r="N44" s="156"/>
      <c r="O44" s="119"/>
      <c r="P44" s="119"/>
      <c r="Q44" s="119"/>
      <c r="R44" s="119"/>
      <c r="S44" s="119"/>
      <c r="T44" s="120"/>
      <c r="U44" s="321">
        <f t="shared" si="73"/>
        <v>7500</v>
      </c>
      <c r="V44" s="306"/>
      <c r="W44" s="436"/>
      <c r="X44" s="436">
        <v>7500</v>
      </c>
      <c r="Y44" s="307"/>
      <c r="Z44" s="461"/>
      <c r="AA44" s="308"/>
      <c r="AB44" s="474"/>
      <c r="AC44" s="309"/>
      <c r="AD44" s="474"/>
      <c r="AE44" s="309"/>
      <c r="AF44" s="309"/>
      <c r="AG44" s="307"/>
      <c r="AH44" s="345">
        <f t="shared" si="83"/>
        <v>7500</v>
      </c>
      <c r="AI44" s="306"/>
      <c r="AJ44" s="436"/>
      <c r="AK44" s="436">
        <v>7500</v>
      </c>
      <c r="AL44" s="307"/>
      <c r="AM44" s="461"/>
      <c r="AN44" s="467"/>
      <c r="AO44" s="474"/>
      <c r="AP44" s="309"/>
      <c r="AQ44" s="474"/>
      <c r="AR44" s="309"/>
      <c r="AS44" s="474"/>
      <c r="AT44" s="307"/>
      <c r="AU44" s="270"/>
      <c r="AV44" s="324" t="s">
        <v>158</v>
      </c>
      <c r="AW44" s="164">
        <f>SUM(AW18:AW43)</f>
        <v>11898134</v>
      </c>
      <c r="AX44" s="164">
        <f>SUM(AX18:AX43)</f>
        <v>11898134</v>
      </c>
      <c r="AY44" s="164">
        <f>SUM(AY18:AY43)</f>
        <v>11898134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7"/>
      <c r="B45" s="235"/>
      <c r="C45" s="235">
        <v>313</v>
      </c>
      <c r="D45" s="511" t="s">
        <v>3</v>
      </c>
      <c r="E45" s="511"/>
      <c r="F45" s="511"/>
      <c r="G45" s="511"/>
      <c r="H45" s="114">
        <f t="shared" si="76"/>
        <v>21503</v>
      </c>
      <c r="I45" s="118"/>
      <c r="J45" s="132"/>
      <c r="K45" s="52">
        <v>21503</v>
      </c>
      <c r="L45" s="120"/>
      <c r="M45" s="386"/>
      <c r="N45" s="156"/>
      <c r="O45" s="119"/>
      <c r="P45" s="119"/>
      <c r="Q45" s="119"/>
      <c r="R45" s="119"/>
      <c r="S45" s="119"/>
      <c r="T45" s="120"/>
      <c r="U45" s="321">
        <f t="shared" si="73"/>
        <v>21503</v>
      </c>
      <c r="V45" s="306"/>
      <c r="W45" s="436"/>
      <c r="X45" s="436">
        <v>21503</v>
      </c>
      <c r="Y45" s="307"/>
      <c r="Z45" s="461"/>
      <c r="AA45" s="308"/>
      <c r="AB45" s="474"/>
      <c r="AC45" s="309"/>
      <c r="AD45" s="474"/>
      <c r="AE45" s="309"/>
      <c r="AF45" s="309"/>
      <c r="AG45" s="307"/>
      <c r="AH45" s="345">
        <f t="shared" si="83"/>
        <v>21503</v>
      </c>
      <c r="AI45" s="306"/>
      <c r="AJ45" s="436"/>
      <c r="AK45" s="436">
        <v>21503</v>
      </c>
      <c r="AL45" s="307"/>
      <c r="AM45" s="461"/>
      <c r="AN45" s="467"/>
      <c r="AO45" s="474"/>
      <c r="AP45" s="309"/>
      <c r="AQ45" s="474"/>
      <c r="AR45" s="309"/>
      <c r="AS45" s="474"/>
      <c r="AT45" s="307"/>
      <c r="AU45" s="270"/>
      <c r="AV45" s="400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561">
        <v>32</v>
      </c>
      <c r="B46" s="527"/>
      <c r="C46" s="128"/>
      <c r="D46" s="532" t="s">
        <v>4</v>
      </c>
      <c r="E46" s="532"/>
      <c r="F46" s="532"/>
      <c r="G46" s="533"/>
      <c r="H46" s="113">
        <f t="shared" si="76"/>
        <v>23325</v>
      </c>
      <c r="I46" s="115">
        <f>SUM(I47:I50)</f>
        <v>0</v>
      </c>
      <c r="J46" s="69">
        <f>SUM(J47:J50)</f>
        <v>0</v>
      </c>
      <c r="K46" s="406">
        <f t="shared" ref="K46" si="96">SUM(K47:K50)</f>
        <v>23325</v>
      </c>
      <c r="L46" s="117">
        <f t="shared" ref="L46:T46" si="97">SUM(L47:L50)</f>
        <v>0</v>
      </c>
      <c r="M46" s="385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23325</v>
      </c>
      <c r="V46" s="115">
        <f t="shared" ref="V46:AG46" si="99">SUM(V47:V50)</f>
        <v>0</v>
      </c>
      <c r="W46" s="435">
        <f t="shared" si="99"/>
        <v>0</v>
      </c>
      <c r="X46" s="435">
        <f t="shared" ref="X46" si="100">SUM(X47:X50)</f>
        <v>23325</v>
      </c>
      <c r="Y46" s="117">
        <f t="shared" si="99"/>
        <v>0</v>
      </c>
      <c r="Z46" s="460">
        <f t="shared" si="99"/>
        <v>0</v>
      </c>
      <c r="AA46" s="133">
        <f t="shared" si="99"/>
        <v>0</v>
      </c>
      <c r="AB46" s="473">
        <f t="shared" si="99"/>
        <v>0</v>
      </c>
      <c r="AC46" s="116">
        <f t="shared" ref="AC46" si="101">SUM(AC47:AC50)</f>
        <v>0</v>
      </c>
      <c r="AD46" s="473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23325</v>
      </c>
      <c r="AI46" s="115">
        <f t="shared" ref="AI46:AT46" si="102">SUM(AI47:AI50)</f>
        <v>0</v>
      </c>
      <c r="AJ46" s="435">
        <f t="shared" si="102"/>
        <v>0</v>
      </c>
      <c r="AK46" s="435">
        <f t="shared" ref="AK46" si="103">SUM(AK47:AK50)</f>
        <v>23325</v>
      </c>
      <c r="AL46" s="117">
        <f t="shared" si="102"/>
        <v>0</v>
      </c>
      <c r="AM46" s="460">
        <f t="shared" si="102"/>
        <v>0</v>
      </c>
      <c r="AN46" s="486">
        <f t="shared" si="102"/>
        <v>0</v>
      </c>
      <c r="AO46" s="473">
        <f t="shared" si="102"/>
        <v>0</v>
      </c>
      <c r="AP46" s="116">
        <f t="shared" ref="AP46" si="104">SUM(AP47:AP50)</f>
        <v>0</v>
      </c>
      <c r="AQ46" s="473">
        <f t="shared" si="102"/>
        <v>0</v>
      </c>
      <c r="AR46" s="116">
        <f t="shared" si="102"/>
        <v>0</v>
      </c>
      <c r="AS46" s="473">
        <f t="shared" si="102"/>
        <v>0</v>
      </c>
      <c r="AT46" s="117">
        <f t="shared" si="102"/>
        <v>0</v>
      </c>
      <c r="AU46" s="270"/>
      <c r="AV46" s="400"/>
      <c r="AW46" s="401"/>
      <c r="AX46" s="401"/>
      <c r="AY46" s="401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 x14ac:dyDescent="0.25">
      <c r="A47" s="297"/>
      <c r="B47" s="235"/>
      <c r="C47" s="235">
        <v>321</v>
      </c>
      <c r="D47" s="511" t="s">
        <v>5</v>
      </c>
      <c r="E47" s="511"/>
      <c r="F47" s="511"/>
      <c r="G47" s="511"/>
      <c r="H47" s="114">
        <f t="shared" si="76"/>
        <v>21700</v>
      </c>
      <c r="I47" s="118"/>
      <c r="J47" s="132"/>
      <c r="K47" s="52">
        <v>21700</v>
      </c>
      <c r="L47" s="120"/>
      <c r="M47" s="386"/>
      <c r="N47" s="156"/>
      <c r="O47" s="119"/>
      <c r="P47" s="119"/>
      <c r="Q47" s="119"/>
      <c r="R47" s="119"/>
      <c r="S47" s="119"/>
      <c r="T47" s="120"/>
      <c r="U47" s="321">
        <f t="shared" si="73"/>
        <v>21700</v>
      </c>
      <c r="V47" s="306"/>
      <c r="W47" s="436"/>
      <c r="X47" s="436">
        <v>21700</v>
      </c>
      <c r="Y47" s="307"/>
      <c r="Z47" s="461"/>
      <c r="AA47" s="308"/>
      <c r="AB47" s="474"/>
      <c r="AC47" s="309"/>
      <c r="AD47" s="474"/>
      <c r="AE47" s="309"/>
      <c r="AF47" s="309"/>
      <c r="AG47" s="307"/>
      <c r="AH47" s="345">
        <f t="shared" si="83"/>
        <v>21700</v>
      </c>
      <c r="AI47" s="306"/>
      <c r="AJ47" s="436"/>
      <c r="AK47" s="436">
        <v>21700</v>
      </c>
      <c r="AL47" s="307"/>
      <c r="AM47" s="461"/>
      <c r="AN47" s="467"/>
      <c r="AO47" s="474"/>
      <c r="AP47" s="309"/>
      <c r="AQ47" s="474"/>
      <c r="AR47" s="309"/>
      <c r="AS47" s="474"/>
      <c r="AT47" s="307"/>
      <c r="AU47" s="270"/>
      <c r="AV47" s="400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7"/>
      <c r="B48" s="235"/>
      <c r="C48" s="235">
        <v>322</v>
      </c>
      <c r="D48" s="511" t="s">
        <v>6</v>
      </c>
      <c r="E48" s="511"/>
      <c r="F48" s="511"/>
      <c r="G48" s="511"/>
      <c r="H48" s="114">
        <f t="shared" si="76"/>
        <v>0</v>
      </c>
      <c r="I48" s="118"/>
      <c r="J48" s="132"/>
      <c r="K48" s="52"/>
      <c r="L48" s="120"/>
      <c r="M48" s="386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436"/>
      <c r="X48" s="436"/>
      <c r="Y48" s="307"/>
      <c r="Z48" s="461"/>
      <c r="AA48" s="308"/>
      <c r="AB48" s="474"/>
      <c r="AC48" s="309"/>
      <c r="AD48" s="474"/>
      <c r="AE48" s="309"/>
      <c r="AF48" s="309"/>
      <c r="AG48" s="307"/>
      <c r="AH48" s="345">
        <f t="shared" si="83"/>
        <v>0</v>
      </c>
      <c r="AI48" s="306"/>
      <c r="AJ48" s="436"/>
      <c r="AK48" s="436"/>
      <c r="AL48" s="307"/>
      <c r="AM48" s="461"/>
      <c r="AN48" s="467"/>
      <c r="AO48" s="474"/>
      <c r="AP48" s="309"/>
      <c r="AQ48" s="474"/>
      <c r="AR48" s="309"/>
      <c r="AS48" s="474"/>
      <c r="AT48" s="307"/>
      <c r="AU48" s="270"/>
      <c r="AV48" s="400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7"/>
      <c r="B49" s="235"/>
      <c r="C49" s="235">
        <v>323</v>
      </c>
      <c r="D49" s="511" t="s">
        <v>7</v>
      </c>
      <c r="E49" s="511"/>
      <c r="F49" s="511"/>
      <c r="G49" s="511"/>
      <c r="H49" s="114">
        <f>SUM(I49:T49)</f>
        <v>1625</v>
      </c>
      <c r="I49" s="118"/>
      <c r="J49" s="132"/>
      <c r="K49" s="52">
        <v>1625</v>
      </c>
      <c r="L49" s="120"/>
      <c r="M49" s="386"/>
      <c r="N49" s="156"/>
      <c r="O49" s="119"/>
      <c r="P49" s="119"/>
      <c r="Q49" s="119"/>
      <c r="R49" s="119"/>
      <c r="S49" s="119"/>
      <c r="T49" s="120"/>
      <c r="U49" s="321">
        <f t="shared" si="73"/>
        <v>1625</v>
      </c>
      <c r="V49" s="306"/>
      <c r="W49" s="436"/>
      <c r="X49" s="436">
        <v>1625</v>
      </c>
      <c r="Y49" s="307"/>
      <c r="Z49" s="461"/>
      <c r="AA49" s="308"/>
      <c r="AB49" s="474"/>
      <c r="AC49" s="309"/>
      <c r="AD49" s="474"/>
      <c r="AE49" s="309"/>
      <c r="AF49" s="309"/>
      <c r="AG49" s="307"/>
      <c r="AH49" s="345">
        <f>SUM(AI49:AT49)</f>
        <v>1625</v>
      </c>
      <c r="AI49" s="306"/>
      <c r="AJ49" s="436"/>
      <c r="AK49" s="436">
        <v>1625</v>
      </c>
      <c r="AL49" s="307"/>
      <c r="AM49" s="461"/>
      <c r="AN49" s="467"/>
      <c r="AO49" s="474"/>
      <c r="AP49" s="309"/>
      <c r="AQ49" s="474"/>
      <c r="AR49" s="309"/>
      <c r="AS49" s="474"/>
      <c r="AT49" s="307"/>
      <c r="AU49" s="270"/>
      <c r="AV49" s="400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7"/>
      <c r="B50" s="235"/>
      <c r="C50" s="235">
        <v>329</v>
      </c>
      <c r="D50" s="511" t="s">
        <v>8</v>
      </c>
      <c r="E50" s="511"/>
      <c r="F50" s="511"/>
      <c r="G50" s="512"/>
      <c r="H50" s="114">
        <f t="shared" ref="H50" si="105">SUM(I50:T50)</f>
        <v>0</v>
      </c>
      <c r="I50" s="118"/>
      <c r="J50" s="132"/>
      <c r="K50" s="52"/>
      <c r="L50" s="120"/>
      <c r="M50" s="386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436"/>
      <c r="X50" s="436"/>
      <c r="Y50" s="307"/>
      <c r="Z50" s="461"/>
      <c r="AA50" s="308"/>
      <c r="AB50" s="474"/>
      <c r="AC50" s="309"/>
      <c r="AD50" s="474"/>
      <c r="AE50" s="309"/>
      <c r="AF50" s="309"/>
      <c r="AG50" s="307"/>
      <c r="AH50" s="345">
        <f t="shared" ref="AH50" si="106">SUM(AI50:AT50)</f>
        <v>0</v>
      </c>
      <c r="AI50" s="306"/>
      <c r="AJ50" s="436"/>
      <c r="AK50" s="436"/>
      <c r="AL50" s="307"/>
      <c r="AM50" s="461"/>
      <c r="AN50" s="467"/>
      <c r="AO50" s="474"/>
      <c r="AP50" s="309"/>
      <c r="AQ50" s="474"/>
      <c r="AR50" s="309"/>
      <c r="AS50" s="474"/>
      <c r="AT50" s="307"/>
      <c r="AU50" s="270"/>
      <c r="AV50" s="400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4"/>
      <c r="B51" s="364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438"/>
      <c r="X51" s="438"/>
      <c r="Y51" s="271"/>
      <c r="Z51" s="438"/>
      <c r="AA51" s="271"/>
      <c r="AB51" s="438"/>
      <c r="AC51" s="271"/>
      <c r="AD51" s="438"/>
      <c r="AE51" s="271"/>
      <c r="AF51" s="271"/>
      <c r="AG51" s="271"/>
      <c r="AH51" s="271"/>
      <c r="AI51" s="271"/>
      <c r="AJ51" s="438"/>
      <c r="AK51" s="438"/>
      <c r="AL51" s="271"/>
      <c r="AM51" s="438"/>
      <c r="AN51" s="438"/>
      <c r="AO51" s="438"/>
      <c r="AP51" s="271"/>
      <c r="AQ51" s="438"/>
      <c r="AR51" s="271"/>
      <c r="AS51" s="438"/>
      <c r="AT51" s="271"/>
      <c r="AU51" s="270"/>
      <c r="AV51" s="400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85" t="s">
        <v>147</v>
      </c>
      <c r="B52" s="586"/>
      <c r="C52" s="586"/>
      <c r="D52" s="583" t="s">
        <v>148</v>
      </c>
      <c r="E52" s="583"/>
      <c r="F52" s="583"/>
      <c r="G52" s="584"/>
      <c r="H52" s="135">
        <f>SUM(I52:T52)</f>
        <v>155676</v>
      </c>
      <c r="I52" s="136">
        <f t="shared" ref="I52:T52" si="107">I53+I72+I84+I96+I105</f>
        <v>120000</v>
      </c>
      <c r="J52" s="369">
        <f t="shared" ref="J52:K52" si="108">J53+J72+J84+J96+J105</f>
        <v>0</v>
      </c>
      <c r="K52" s="411">
        <f t="shared" si="108"/>
        <v>0</v>
      </c>
      <c r="L52" s="161">
        <f t="shared" si="107"/>
        <v>0</v>
      </c>
      <c r="M52" s="383">
        <f t="shared" si="107"/>
        <v>0</v>
      </c>
      <c r="N52" s="158">
        <f t="shared" si="107"/>
        <v>0</v>
      </c>
      <c r="O52" s="137">
        <f t="shared" si="107"/>
        <v>35676</v>
      </c>
      <c r="P52" s="137">
        <f t="shared" ref="P52" si="109">P53+P72+P84+P96+P105</f>
        <v>0</v>
      </c>
      <c r="Q52" s="137">
        <f t="shared" si="107"/>
        <v>0</v>
      </c>
      <c r="R52" s="137">
        <f t="shared" si="107"/>
        <v>0</v>
      </c>
      <c r="S52" s="137">
        <f t="shared" si="107"/>
        <v>0</v>
      </c>
      <c r="T52" s="161">
        <f t="shared" si="107"/>
        <v>0</v>
      </c>
      <c r="U52" s="328">
        <f t="shared" ref="U52:U69" si="110">SUM(V52:AG52)</f>
        <v>212093</v>
      </c>
      <c r="V52" s="136">
        <f t="shared" ref="V52:AG52" si="111">V53+V72+V84+V96+V105</f>
        <v>120000</v>
      </c>
      <c r="W52" s="433">
        <f t="shared" ref="W52:X52" si="112">W53+W72+W84+W96+W105</f>
        <v>0</v>
      </c>
      <c r="X52" s="433">
        <f t="shared" si="112"/>
        <v>0</v>
      </c>
      <c r="Y52" s="161">
        <f t="shared" si="111"/>
        <v>0</v>
      </c>
      <c r="Z52" s="458">
        <f t="shared" si="111"/>
        <v>0</v>
      </c>
      <c r="AA52" s="158">
        <f t="shared" si="111"/>
        <v>0</v>
      </c>
      <c r="AB52" s="471">
        <f t="shared" si="111"/>
        <v>35676</v>
      </c>
      <c r="AC52" s="137">
        <f t="shared" ref="AC52" si="113">AC53+AC72+AC84+AC96+AC105</f>
        <v>0</v>
      </c>
      <c r="AD52" s="471">
        <f t="shared" si="111"/>
        <v>56417</v>
      </c>
      <c r="AE52" s="137">
        <f t="shared" si="111"/>
        <v>0</v>
      </c>
      <c r="AF52" s="137">
        <f t="shared" si="111"/>
        <v>0</v>
      </c>
      <c r="AG52" s="161">
        <f t="shared" si="111"/>
        <v>0</v>
      </c>
      <c r="AH52" s="342">
        <f>SUM(AI52:AT52)</f>
        <v>212093</v>
      </c>
      <c r="AI52" s="136">
        <f t="shared" ref="AI52:AT52" si="114">AI53+AI72+AI84+AI96+AI105</f>
        <v>120000</v>
      </c>
      <c r="AJ52" s="433">
        <f t="shared" ref="AJ52:AK52" si="115">AJ53+AJ72+AJ84+AJ96+AJ105</f>
        <v>0</v>
      </c>
      <c r="AK52" s="433">
        <f t="shared" si="115"/>
        <v>0</v>
      </c>
      <c r="AL52" s="161">
        <f t="shared" si="114"/>
        <v>0</v>
      </c>
      <c r="AM52" s="458">
        <f t="shared" si="114"/>
        <v>0</v>
      </c>
      <c r="AN52" s="484">
        <f t="shared" si="114"/>
        <v>0</v>
      </c>
      <c r="AO52" s="471">
        <f t="shared" si="114"/>
        <v>35676</v>
      </c>
      <c r="AP52" s="137">
        <f t="shared" ref="AP52" si="116">AP53+AP72+AP84+AP96+AP105</f>
        <v>0</v>
      </c>
      <c r="AQ52" s="471">
        <f t="shared" si="114"/>
        <v>56417</v>
      </c>
      <c r="AR52" s="137">
        <f t="shared" si="114"/>
        <v>0</v>
      </c>
      <c r="AS52" s="471">
        <f t="shared" si="114"/>
        <v>0</v>
      </c>
      <c r="AT52" s="161">
        <f t="shared" si="114"/>
        <v>0</v>
      </c>
      <c r="AU52" s="270"/>
      <c r="AV52" s="400"/>
      <c r="AW52" s="399"/>
      <c r="AX52" s="399"/>
      <c r="AY52" s="399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 x14ac:dyDescent="0.25">
      <c r="A53" s="568" t="s">
        <v>69</v>
      </c>
      <c r="B53" s="569"/>
      <c r="C53" s="569"/>
      <c r="D53" s="562" t="s">
        <v>154</v>
      </c>
      <c r="E53" s="562"/>
      <c r="F53" s="562"/>
      <c r="G53" s="563"/>
      <c r="H53" s="121">
        <f>SUM(I53:T53)</f>
        <v>120000</v>
      </c>
      <c r="I53" s="122">
        <f t="shared" ref="I53:T53" si="117">I54+I63</f>
        <v>120000</v>
      </c>
      <c r="J53" s="370">
        <f t="shared" ref="J53:K53" si="118">J54+J63</f>
        <v>0</v>
      </c>
      <c r="K53" s="412">
        <f t="shared" si="118"/>
        <v>0</v>
      </c>
      <c r="L53" s="124">
        <f t="shared" si="117"/>
        <v>0</v>
      </c>
      <c r="M53" s="384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0</v>
      </c>
      <c r="R53" s="123">
        <f t="shared" si="117"/>
        <v>0</v>
      </c>
      <c r="S53" s="123">
        <f t="shared" si="117"/>
        <v>0</v>
      </c>
      <c r="T53" s="124">
        <f t="shared" si="117"/>
        <v>0</v>
      </c>
      <c r="U53" s="327">
        <f t="shared" si="110"/>
        <v>176417</v>
      </c>
      <c r="V53" s="122">
        <f t="shared" ref="V53:AG53" si="120">V54+V63</f>
        <v>120000</v>
      </c>
      <c r="W53" s="434">
        <f t="shared" ref="W53:X53" si="121">W54+W63</f>
        <v>0</v>
      </c>
      <c r="X53" s="434">
        <f t="shared" si="121"/>
        <v>0</v>
      </c>
      <c r="Y53" s="124">
        <f t="shared" si="120"/>
        <v>0</v>
      </c>
      <c r="Z53" s="459">
        <f t="shared" si="120"/>
        <v>0</v>
      </c>
      <c r="AA53" s="159">
        <f t="shared" si="120"/>
        <v>0</v>
      </c>
      <c r="AB53" s="472">
        <f t="shared" si="120"/>
        <v>0</v>
      </c>
      <c r="AC53" s="123">
        <f t="shared" ref="AC53" si="122">AC54+AC63</f>
        <v>0</v>
      </c>
      <c r="AD53" s="472">
        <f t="shared" si="120"/>
        <v>56417</v>
      </c>
      <c r="AE53" s="123">
        <f t="shared" si="120"/>
        <v>0</v>
      </c>
      <c r="AF53" s="123">
        <f t="shared" si="120"/>
        <v>0</v>
      </c>
      <c r="AG53" s="124">
        <f t="shared" si="120"/>
        <v>0</v>
      </c>
      <c r="AH53" s="343">
        <f>SUM(AI53:AT53)</f>
        <v>176417</v>
      </c>
      <c r="AI53" s="122">
        <f t="shared" ref="AI53:AT53" si="123">AI54+AI63</f>
        <v>120000</v>
      </c>
      <c r="AJ53" s="434">
        <f t="shared" ref="AJ53:AK53" si="124">AJ54+AJ63</f>
        <v>0</v>
      </c>
      <c r="AK53" s="434">
        <f t="shared" si="124"/>
        <v>0</v>
      </c>
      <c r="AL53" s="124">
        <f t="shared" si="123"/>
        <v>0</v>
      </c>
      <c r="AM53" s="459">
        <f t="shared" si="123"/>
        <v>0</v>
      </c>
      <c r="AN53" s="485">
        <f t="shared" si="123"/>
        <v>0</v>
      </c>
      <c r="AO53" s="472">
        <f t="shared" si="123"/>
        <v>0</v>
      </c>
      <c r="AP53" s="123">
        <f t="shared" ref="AP53" si="125">AP54+AP63</f>
        <v>0</v>
      </c>
      <c r="AQ53" s="472">
        <f t="shared" si="123"/>
        <v>56417</v>
      </c>
      <c r="AR53" s="123">
        <f t="shared" si="123"/>
        <v>0</v>
      </c>
      <c r="AS53" s="472">
        <f t="shared" si="123"/>
        <v>0</v>
      </c>
      <c r="AT53" s="124">
        <f t="shared" si="123"/>
        <v>0</v>
      </c>
      <c r="AU53" s="270"/>
      <c r="AV53" s="400"/>
      <c r="AW53" s="399"/>
      <c r="AX53" s="399"/>
      <c r="AY53" s="399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 x14ac:dyDescent="0.25">
      <c r="A54" s="295">
        <v>3</v>
      </c>
      <c r="B54" s="81"/>
      <c r="C54" s="128"/>
      <c r="D54" s="532" t="s">
        <v>16</v>
      </c>
      <c r="E54" s="532"/>
      <c r="F54" s="532"/>
      <c r="G54" s="533"/>
      <c r="H54" s="113">
        <f t="shared" ref="H54:H57" si="126">SUM(I54:T54)</f>
        <v>0</v>
      </c>
      <c r="I54" s="115">
        <f>I55+I61</f>
        <v>0</v>
      </c>
      <c r="J54" s="69">
        <f>J55+J61</f>
        <v>0</v>
      </c>
      <c r="K54" s="406">
        <f>K55+K61</f>
        <v>0</v>
      </c>
      <c r="L54" s="117">
        <f>L55+L61</f>
        <v>0</v>
      </c>
      <c r="M54" s="385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3">
        <f t="shared" si="110"/>
        <v>56417</v>
      </c>
      <c r="V54" s="115">
        <f t="shared" ref="V54:AG54" si="129">V55+V61</f>
        <v>0</v>
      </c>
      <c r="W54" s="435">
        <f t="shared" ref="W54:X54" si="130">W55+W61</f>
        <v>0</v>
      </c>
      <c r="X54" s="435">
        <f t="shared" si="130"/>
        <v>0</v>
      </c>
      <c r="Y54" s="117">
        <f t="shared" si="129"/>
        <v>0</v>
      </c>
      <c r="Z54" s="460">
        <f t="shared" si="129"/>
        <v>0</v>
      </c>
      <c r="AA54" s="133">
        <f t="shared" si="129"/>
        <v>0</v>
      </c>
      <c r="AB54" s="473">
        <f t="shared" si="129"/>
        <v>0</v>
      </c>
      <c r="AC54" s="116">
        <f t="shared" ref="AC54" si="131">AC55+AC61</f>
        <v>0</v>
      </c>
      <c r="AD54" s="473">
        <f t="shared" si="129"/>
        <v>56417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56417</v>
      </c>
      <c r="AI54" s="115">
        <f t="shared" ref="AI54:AS54" si="133">AI55+AI61</f>
        <v>0</v>
      </c>
      <c r="AJ54" s="435">
        <f t="shared" ref="AJ54:AK54" si="134">AJ55+AJ61</f>
        <v>0</v>
      </c>
      <c r="AK54" s="435">
        <f t="shared" si="134"/>
        <v>0</v>
      </c>
      <c r="AL54" s="117">
        <f t="shared" si="133"/>
        <v>0</v>
      </c>
      <c r="AM54" s="460">
        <f t="shared" si="133"/>
        <v>0</v>
      </c>
      <c r="AN54" s="486">
        <f t="shared" si="133"/>
        <v>0</v>
      </c>
      <c r="AO54" s="473">
        <f t="shared" si="133"/>
        <v>0</v>
      </c>
      <c r="AP54" s="116">
        <f t="shared" ref="AP54" si="135">AP55+AP61</f>
        <v>0</v>
      </c>
      <c r="AQ54" s="473">
        <f t="shared" si="133"/>
        <v>56417</v>
      </c>
      <c r="AR54" s="116">
        <f t="shared" si="133"/>
        <v>0</v>
      </c>
      <c r="AS54" s="473">
        <f t="shared" si="133"/>
        <v>0</v>
      </c>
      <c r="AT54" s="117">
        <f>AT55+AT61</f>
        <v>0</v>
      </c>
      <c r="AU54" s="270"/>
      <c r="AV54" s="400"/>
      <c r="AW54" s="399"/>
      <c r="AX54" s="399"/>
      <c r="AY54" s="399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 x14ac:dyDescent="0.25">
      <c r="A55" s="561">
        <v>32</v>
      </c>
      <c r="B55" s="527"/>
      <c r="C55" s="128"/>
      <c r="D55" s="532" t="s">
        <v>4</v>
      </c>
      <c r="E55" s="532"/>
      <c r="F55" s="532"/>
      <c r="G55" s="533"/>
      <c r="H55" s="113">
        <f t="shared" si="126"/>
        <v>0</v>
      </c>
      <c r="I55" s="115">
        <f>SUM(I56:I60)</f>
        <v>0</v>
      </c>
      <c r="J55" s="69">
        <f>SUM(J56:J60)</f>
        <v>0</v>
      </c>
      <c r="K55" s="406">
        <f>SUM(K56:K60)</f>
        <v>0</v>
      </c>
      <c r="L55" s="117">
        <f>SUM(L56:L60)</f>
        <v>0</v>
      </c>
      <c r="M55" s="385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3">
        <f t="shared" si="110"/>
        <v>56417</v>
      </c>
      <c r="V55" s="115">
        <f>SUM(V56:V60)</f>
        <v>0</v>
      </c>
      <c r="W55" s="435">
        <f>SUM(W56:W60)</f>
        <v>0</v>
      </c>
      <c r="X55" s="435">
        <f>SUM(X56:X60)</f>
        <v>0</v>
      </c>
      <c r="Y55" s="117">
        <f t="shared" ref="Y55:AG55" si="138">SUM(Y56:Y60)</f>
        <v>0</v>
      </c>
      <c r="Z55" s="460">
        <f t="shared" si="138"/>
        <v>0</v>
      </c>
      <c r="AA55" s="133">
        <f t="shared" si="138"/>
        <v>0</v>
      </c>
      <c r="AB55" s="473">
        <f t="shared" si="138"/>
        <v>0</v>
      </c>
      <c r="AC55" s="116">
        <f t="shared" ref="AC55" si="139">SUM(AC56:AC60)</f>
        <v>0</v>
      </c>
      <c r="AD55" s="473">
        <f t="shared" si="138"/>
        <v>56417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4">
        <f t="shared" si="132"/>
        <v>56417</v>
      </c>
      <c r="AI55" s="115">
        <f>SUM(AI56:AI60)</f>
        <v>0</v>
      </c>
      <c r="AJ55" s="435">
        <f>SUM(AJ56:AJ60)</f>
        <v>0</v>
      </c>
      <c r="AK55" s="435">
        <f>SUM(AK56:AK60)</f>
        <v>0</v>
      </c>
      <c r="AL55" s="117">
        <f t="shared" ref="AL55:AS55" si="140">SUM(AL56:AL60)</f>
        <v>0</v>
      </c>
      <c r="AM55" s="460">
        <f t="shared" si="140"/>
        <v>0</v>
      </c>
      <c r="AN55" s="486">
        <f t="shared" si="140"/>
        <v>0</v>
      </c>
      <c r="AO55" s="473">
        <f t="shared" si="140"/>
        <v>0</v>
      </c>
      <c r="AP55" s="116">
        <f t="shared" ref="AP55" si="141">SUM(AP56:AP60)</f>
        <v>0</v>
      </c>
      <c r="AQ55" s="473">
        <f t="shared" si="140"/>
        <v>56417</v>
      </c>
      <c r="AR55" s="116">
        <f t="shared" si="140"/>
        <v>0</v>
      </c>
      <c r="AS55" s="473">
        <f t="shared" si="140"/>
        <v>0</v>
      </c>
      <c r="AT55" s="117">
        <f>SUM(AT56:AT60)</f>
        <v>0</v>
      </c>
      <c r="AU55" s="270"/>
      <c r="AV55" s="400"/>
      <c r="AW55" s="401"/>
      <c r="AX55" s="401"/>
      <c r="AY55" s="401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 x14ac:dyDescent="0.25">
      <c r="A56" s="297"/>
      <c r="B56" s="235"/>
      <c r="C56" s="235">
        <v>321</v>
      </c>
      <c r="D56" s="511" t="s">
        <v>5</v>
      </c>
      <c r="E56" s="511"/>
      <c r="F56" s="511"/>
      <c r="G56" s="511"/>
      <c r="H56" s="114">
        <f t="shared" si="126"/>
        <v>0</v>
      </c>
      <c r="I56" s="118"/>
      <c r="J56" s="132"/>
      <c r="K56" s="52"/>
      <c r="L56" s="120"/>
      <c r="M56" s="386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436"/>
      <c r="X56" s="436"/>
      <c r="Y56" s="307"/>
      <c r="Z56" s="461"/>
      <c r="AA56" s="308"/>
      <c r="AB56" s="474"/>
      <c r="AC56" s="309"/>
      <c r="AD56" s="474"/>
      <c r="AE56" s="309"/>
      <c r="AF56" s="309"/>
      <c r="AG56" s="307"/>
      <c r="AH56" s="345">
        <f t="shared" si="132"/>
        <v>0</v>
      </c>
      <c r="AI56" s="306"/>
      <c r="AJ56" s="436"/>
      <c r="AK56" s="436"/>
      <c r="AL56" s="307"/>
      <c r="AM56" s="461"/>
      <c r="AN56" s="467"/>
      <c r="AO56" s="474"/>
      <c r="AP56" s="309"/>
      <c r="AQ56" s="474"/>
      <c r="AR56" s="309"/>
      <c r="AS56" s="474"/>
      <c r="AT56" s="307"/>
      <c r="AU56" s="270"/>
      <c r="AV56" s="400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7"/>
      <c r="B57" s="235"/>
      <c r="C57" s="235">
        <v>322</v>
      </c>
      <c r="D57" s="511" t="s">
        <v>6</v>
      </c>
      <c r="E57" s="511"/>
      <c r="F57" s="511"/>
      <c r="G57" s="511"/>
      <c r="H57" s="114">
        <f t="shared" si="126"/>
        <v>0</v>
      </c>
      <c r="I57" s="118"/>
      <c r="J57" s="132"/>
      <c r="K57" s="52"/>
      <c r="L57" s="120"/>
      <c r="M57" s="386"/>
      <c r="N57" s="156"/>
      <c r="O57" s="119"/>
      <c r="P57" s="119"/>
      <c r="Q57" s="119"/>
      <c r="R57" s="119"/>
      <c r="S57" s="119"/>
      <c r="T57" s="120"/>
      <c r="U57" s="321">
        <f t="shared" si="110"/>
        <v>0</v>
      </c>
      <c r="V57" s="306"/>
      <c r="W57" s="436"/>
      <c r="X57" s="436"/>
      <c r="Y57" s="307"/>
      <c r="Z57" s="461"/>
      <c r="AA57" s="308"/>
      <c r="AB57" s="474"/>
      <c r="AC57" s="309"/>
      <c r="AD57" s="474"/>
      <c r="AE57" s="309"/>
      <c r="AF57" s="309"/>
      <c r="AG57" s="307"/>
      <c r="AH57" s="345">
        <f t="shared" si="132"/>
        <v>0</v>
      </c>
      <c r="AI57" s="306"/>
      <c r="AJ57" s="436"/>
      <c r="AK57" s="436"/>
      <c r="AL57" s="307"/>
      <c r="AM57" s="461"/>
      <c r="AN57" s="467"/>
      <c r="AO57" s="474"/>
      <c r="AP57" s="309"/>
      <c r="AQ57" s="474"/>
      <c r="AR57" s="309"/>
      <c r="AS57" s="474"/>
      <c r="AT57" s="307"/>
      <c r="AU57" s="270"/>
      <c r="AV57" s="400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7"/>
      <c r="B58" s="235"/>
      <c r="C58" s="235">
        <v>323</v>
      </c>
      <c r="D58" s="511" t="s">
        <v>7</v>
      </c>
      <c r="E58" s="511"/>
      <c r="F58" s="511"/>
      <c r="G58" s="511"/>
      <c r="H58" s="114">
        <f>SUM(I58:T58)</f>
        <v>0</v>
      </c>
      <c r="I58" s="118"/>
      <c r="J58" s="132"/>
      <c r="K58" s="52"/>
      <c r="L58" s="120"/>
      <c r="M58" s="386"/>
      <c r="N58" s="156"/>
      <c r="O58" s="119"/>
      <c r="P58" s="119"/>
      <c r="Q58" s="119"/>
      <c r="R58" s="119"/>
      <c r="S58" s="119"/>
      <c r="T58" s="120"/>
      <c r="U58" s="321">
        <f t="shared" si="110"/>
        <v>0</v>
      </c>
      <c r="V58" s="306"/>
      <c r="W58" s="436"/>
      <c r="X58" s="436"/>
      <c r="Y58" s="307"/>
      <c r="Z58" s="461"/>
      <c r="AA58" s="308"/>
      <c r="AB58" s="474"/>
      <c r="AC58" s="309"/>
      <c r="AD58" s="474"/>
      <c r="AE58" s="309"/>
      <c r="AF58" s="309"/>
      <c r="AG58" s="307"/>
      <c r="AH58" s="345">
        <f>SUM(AI58:AT58)</f>
        <v>0</v>
      </c>
      <c r="AI58" s="306"/>
      <c r="AJ58" s="436"/>
      <c r="AK58" s="436"/>
      <c r="AL58" s="307"/>
      <c r="AM58" s="461"/>
      <c r="AN58" s="467"/>
      <c r="AO58" s="474"/>
      <c r="AP58" s="309"/>
      <c r="AQ58" s="474"/>
      <c r="AR58" s="309"/>
      <c r="AS58" s="474"/>
      <c r="AT58" s="307"/>
      <c r="AU58" s="270"/>
      <c r="AV58" s="400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7"/>
      <c r="B59" s="235"/>
      <c r="C59" s="235">
        <v>324</v>
      </c>
      <c r="D59" s="511" t="s">
        <v>101</v>
      </c>
      <c r="E59" s="511"/>
      <c r="F59" s="511"/>
      <c r="G59" s="511"/>
      <c r="H59" s="114">
        <f t="shared" ref="H59" si="142">SUM(I59:T59)</f>
        <v>0</v>
      </c>
      <c r="I59" s="118"/>
      <c r="J59" s="132"/>
      <c r="K59" s="52"/>
      <c r="L59" s="120"/>
      <c r="M59" s="386"/>
      <c r="N59" s="156"/>
      <c r="O59" s="119"/>
      <c r="P59" s="119"/>
      <c r="Q59" s="119"/>
      <c r="R59" s="119"/>
      <c r="S59" s="119"/>
      <c r="T59" s="120"/>
      <c r="U59" s="321">
        <f t="shared" si="110"/>
        <v>56417</v>
      </c>
      <c r="V59" s="306"/>
      <c r="W59" s="436"/>
      <c r="X59" s="436"/>
      <c r="Y59" s="307"/>
      <c r="Z59" s="461"/>
      <c r="AA59" s="308"/>
      <c r="AB59" s="474"/>
      <c r="AC59" s="309"/>
      <c r="AD59" s="474">
        <v>56417</v>
      </c>
      <c r="AE59" s="309"/>
      <c r="AF59" s="309"/>
      <c r="AG59" s="307"/>
      <c r="AH59" s="345">
        <f t="shared" ref="AH59:AH63" si="143">SUM(AI59:AT59)</f>
        <v>56417</v>
      </c>
      <c r="AI59" s="306"/>
      <c r="AJ59" s="436"/>
      <c r="AK59" s="436"/>
      <c r="AL59" s="307"/>
      <c r="AM59" s="461"/>
      <c r="AN59" s="467"/>
      <c r="AO59" s="474"/>
      <c r="AP59" s="309"/>
      <c r="AQ59" s="474">
        <v>56417</v>
      </c>
      <c r="AR59" s="309"/>
      <c r="AS59" s="474"/>
      <c r="AT59" s="307"/>
      <c r="AU59" s="270"/>
      <c r="AV59" s="400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7"/>
      <c r="B60" s="235"/>
      <c r="C60" s="235">
        <v>329</v>
      </c>
      <c r="D60" s="511" t="s">
        <v>8</v>
      </c>
      <c r="E60" s="511"/>
      <c r="F60" s="511"/>
      <c r="G60" s="512"/>
      <c r="H60" s="114">
        <f t="shared" ref="H60:H63" si="144">SUM(I60:T60)</f>
        <v>0</v>
      </c>
      <c r="I60" s="118"/>
      <c r="J60" s="132"/>
      <c r="K60" s="52"/>
      <c r="L60" s="120"/>
      <c r="M60" s="386"/>
      <c r="N60" s="156"/>
      <c r="O60" s="119"/>
      <c r="P60" s="119"/>
      <c r="Q60" s="119"/>
      <c r="R60" s="119"/>
      <c r="S60" s="119"/>
      <c r="T60" s="120"/>
      <c r="U60" s="321">
        <f t="shared" si="110"/>
        <v>0</v>
      </c>
      <c r="V60" s="306"/>
      <c r="W60" s="436"/>
      <c r="X60" s="436"/>
      <c r="Y60" s="307"/>
      <c r="Z60" s="461"/>
      <c r="AA60" s="308"/>
      <c r="AB60" s="474"/>
      <c r="AC60" s="309"/>
      <c r="AD60" s="474"/>
      <c r="AE60" s="309"/>
      <c r="AF60" s="309"/>
      <c r="AG60" s="307"/>
      <c r="AH60" s="345">
        <f t="shared" si="143"/>
        <v>0</v>
      </c>
      <c r="AI60" s="306"/>
      <c r="AJ60" s="436"/>
      <c r="AK60" s="436"/>
      <c r="AL60" s="307"/>
      <c r="AM60" s="461"/>
      <c r="AN60" s="467"/>
      <c r="AO60" s="474"/>
      <c r="AP60" s="309"/>
      <c r="AQ60" s="474"/>
      <c r="AR60" s="309"/>
      <c r="AS60" s="474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561">
        <v>38</v>
      </c>
      <c r="B61" s="527"/>
      <c r="C61" s="128"/>
      <c r="D61" s="532" t="s">
        <v>180</v>
      </c>
      <c r="E61" s="532"/>
      <c r="F61" s="532"/>
      <c r="G61" s="533"/>
      <c r="H61" s="113">
        <f>SUM(I61:T61)</f>
        <v>0</v>
      </c>
      <c r="I61" s="115">
        <f>I62</f>
        <v>0</v>
      </c>
      <c r="J61" s="69">
        <f>J62</f>
        <v>0</v>
      </c>
      <c r="K61" s="406">
        <f t="shared" ref="K61:T61" si="145">K62</f>
        <v>0</v>
      </c>
      <c r="L61" s="117">
        <f t="shared" si="145"/>
        <v>0</v>
      </c>
      <c r="M61" s="385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435">
        <f t="shared" si="146"/>
        <v>0</v>
      </c>
      <c r="X61" s="435">
        <f t="shared" si="146"/>
        <v>0</v>
      </c>
      <c r="Y61" s="117">
        <f t="shared" si="146"/>
        <v>0</v>
      </c>
      <c r="Z61" s="460">
        <f t="shared" si="146"/>
        <v>0</v>
      </c>
      <c r="AA61" s="133">
        <f t="shared" si="146"/>
        <v>0</v>
      </c>
      <c r="AB61" s="473">
        <f t="shared" si="146"/>
        <v>0</v>
      </c>
      <c r="AC61" s="116">
        <f t="shared" si="146"/>
        <v>0</v>
      </c>
      <c r="AD61" s="473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435">
        <f t="shared" si="147"/>
        <v>0</v>
      </c>
      <c r="AK61" s="435">
        <f t="shared" si="147"/>
        <v>0</v>
      </c>
      <c r="AL61" s="117">
        <f t="shared" si="147"/>
        <v>0</v>
      </c>
      <c r="AM61" s="460">
        <f t="shared" si="147"/>
        <v>0</v>
      </c>
      <c r="AN61" s="486">
        <f t="shared" si="147"/>
        <v>0</v>
      </c>
      <c r="AO61" s="473">
        <f t="shared" si="147"/>
        <v>0</v>
      </c>
      <c r="AP61" s="116">
        <f t="shared" si="147"/>
        <v>0</v>
      </c>
      <c r="AQ61" s="473">
        <f t="shared" si="147"/>
        <v>0</v>
      </c>
      <c r="AR61" s="116">
        <f t="shared" si="147"/>
        <v>0</v>
      </c>
      <c r="AS61" s="473">
        <f t="shared" si="147"/>
        <v>0</v>
      </c>
      <c r="AT61" s="117">
        <f t="shared" si="147"/>
        <v>0</v>
      </c>
      <c r="AU61" s="270"/>
      <c r="AV61" s="400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 x14ac:dyDescent="0.25">
      <c r="A62" s="297"/>
      <c r="B62" s="235"/>
      <c r="C62" s="235">
        <v>381</v>
      </c>
      <c r="D62" s="511" t="s">
        <v>179</v>
      </c>
      <c r="E62" s="511"/>
      <c r="F62" s="511"/>
      <c r="G62" s="511"/>
      <c r="H62" s="114">
        <f>SUM(I62:T62)</f>
        <v>0</v>
      </c>
      <c r="I62" s="118"/>
      <c r="J62" s="132"/>
      <c r="K62" s="52"/>
      <c r="L62" s="120"/>
      <c r="M62" s="386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436"/>
      <c r="X62" s="436"/>
      <c r="Y62" s="307"/>
      <c r="Z62" s="461"/>
      <c r="AA62" s="308"/>
      <c r="AB62" s="474"/>
      <c r="AC62" s="309"/>
      <c r="AD62" s="474"/>
      <c r="AE62" s="309"/>
      <c r="AF62" s="309"/>
      <c r="AG62" s="307"/>
      <c r="AH62" s="345">
        <f t="shared" si="143"/>
        <v>0</v>
      </c>
      <c r="AI62" s="306"/>
      <c r="AJ62" s="436"/>
      <c r="AK62" s="436"/>
      <c r="AL62" s="307"/>
      <c r="AM62" s="461"/>
      <c r="AN62" s="467"/>
      <c r="AO62" s="474"/>
      <c r="AP62" s="309"/>
      <c r="AQ62" s="474"/>
      <c r="AR62" s="309"/>
      <c r="AS62" s="474"/>
      <c r="AT62" s="307"/>
      <c r="AU62" s="270"/>
      <c r="AV62" s="400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5">
        <v>4</v>
      </c>
      <c r="B63" s="78"/>
      <c r="C63" s="78"/>
      <c r="D63" s="601" t="s">
        <v>17</v>
      </c>
      <c r="E63" s="601"/>
      <c r="F63" s="601"/>
      <c r="G63" s="602"/>
      <c r="H63" s="113">
        <f t="shared" si="144"/>
        <v>120000</v>
      </c>
      <c r="I63" s="115">
        <f>I64+I67</f>
        <v>120000</v>
      </c>
      <c r="J63" s="69">
        <f>J64+J67</f>
        <v>0</v>
      </c>
      <c r="K63" s="406">
        <f t="shared" ref="K63" si="148">K64+K67</f>
        <v>0</v>
      </c>
      <c r="L63" s="117">
        <f t="shared" ref="L63:T63" si="149">L64+L67</f>
        <v>0</v>
      </c>
      <c r="M63" s="385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3">
        <f t="shared" si="110"/>
        <v>120000</v>
      </c>
      <c r="V63" s="115">
        <f>V64+V67</f>
        <v>120000</v>
      </c>
      <c r="W63" s="435">
        <f>W64+W67</f>
        <v>0</v>
      </c>
      <c r="X63" s="435">
        <f>X64+X67</f>
        <v>0</v>
      </c>
      <c r="Y63" s="117">
        <f t="shared" ref="Y63:AG63" si="151">Y64+Y67</f>
        <v>0</v>
      </c>
      <c r="Z63" s="460">
        <f t="shared" si="151"/>
        <v>0</v>
      </c>
      <c r="AA63" s="133">
        <f t="shared" si="151"/>
        <v>0</v>
      </c>
      <c r="AB63" s="473">
        <f t="shared" si="151"/>
        <v>0</v>
      </c>
      <c r="AC63" s="116">
        <f t="shared" ref="AC63" si="152">AC64+AC67</f>
        <v>0</v>
      </c>
      <c r="AD63" s="473">
        <f t="shared" si="151"/>
        <v>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4">
        <f t="shared" si="143"/>
        <v>120000</v>
      </c>
      <c r="AI63" s="115">
        <f>AI64+AI67</f>
        <v>120000</v>
      </c>
      <c r="AJ63" s="435">
        <f>AJ64+AJ67</f>
        <v>0</v>
      </c>
      <c r="AK63" s="435">
        <f>AK64+AK67</f>
        <v>0</v>
      </c>
      <c r="AL63" s="117">
        <f t="shared" ref="AL63:AT63" si="153">AL64+AL67</f>
        <v>0</v>
      </c>
      <c r="AM63" s="460">
        <f t="shared" si="153"/>
        <v>0</v>
      </c>
      <c r="AN63" s="486">
        <f t="shared" si="153"/>
        <v>0</v>
      </c>
      <c r="AO63" s="473">
        <f t="shared" si="153"/>
        <v>0</v>
      </c>
      <c r="AP63" s="116">
        <f t="shared" ref="AP63" si="154">AP64+AP67</f>
        <v>0</v>
      </c>
      <c r="AQ63" s="473">
        <f t="shared" si="153"/>
        <v>0</v>
      </c>
      <c r="AR63" s="116">
        <f t="shared" si="153"/>
        <v>0</v>
      </c>
      <c r="AS63" s="473">
        <f t="shared" si="153"/>
        <v>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 x14ac:dyDescent="0.25">
      <c r="A64" s="561">
        <v>42</v>
      </c>
      <c r="B64" s="527"/>
      <c r="C64" s="275"/>
      <c r="D64" s="532" t="s">
        <v>47</v>
      </c>
      <c r="E64" s="532"/>
      <c r="F64" s="532"/>
      <c r="G64" s="533"/>
      <c r="H64" s="113">
        <f>SUM(I64:T64)</f>
        <v>120000</v>
      </c>
      <c r="I64" s="115">
        <f>SUM(I65:I66)</f>
        <v>120000</v>
      </c>
      <c r="J64" s="69">
        <f>SUM(J65:J66)</f>
        <v>0</v>
      </c>
      <c r="K64" s="406">
        <f t="shared" ref="K64" si="155">SUM(K65:K66)</f>
        <v>0</v>
      </c>
      <c r="L64" s="117">
        <f t="shared" ref="L64:T64" si="156">SUM(L65:L66)</f>
        <v>0</v>
      </c>
      <c r="M64" s="385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3">
        <f t="shared" si="110"/>
        <v>120000</v>
      </c>
      <c r="V64" s="115">
        <f>SUM(V65:V66)</f>
        <v>120000</v>
      </c>
      <c r="W64" s="435">
        <f>SUM(W65:W66)</f>
        <v>0</v>
      </c>
      <c r="X64" s="435">
        <f>SUM(X65:X66)</f>
        <v>0</v>
      </c>
      <c r="Y64" s="117">
        <f t="shared" ref="Y64:AG64" si="158">SUM(Y65:Y66)</f>
        <v>0</v>
      </c>
      <c r="Z64" s="460">
        <f t="shared" si="158"/>
        <v>0</v>
      </c>
      <c r="AA64" s="133">
        <f t="shared" si="158"/>
        <v>0</v>
      </c>
      <c r="AB64" s="473">
        <f t="shared" si="158"/>
        <v>0</v>
      </c>
      <c r="AC64" s="116">
        <f t="shared" ref="AC64" si="159">SUM(AC65:AC66)</f>
        <v>0</v>
      </c>
      <c r="AD64" s="473">
        <f t="shared" si="158"/>
        <v>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4">
        <f>SUM(AI64:AT64)</f>
        <v>120000</v>
      </c>
      <c r="AI64" s="115">
        <f>SUM(AI65:AI66)</f>
        <v>120000</v>
      </c>
      <c r="AJ64" s="435">
        <f>SUM(AJ65:AJ66)</f>
        <v>0</v>
      </c>
      <c r="AK64" s="435">
        <f>SUM(AK65:AK66)</f>
        <v>0</v>
      </c>
      <c r="AL64" s="117">
        <f t="shared" ref="AL64:AT64" si="160">SUM(AL65:AL66)</f>
        <v>0</v>
      </c>
      <c r="AM64" s="460">
        <f t="shared" si="160"/>
        <v>0</v>
      </c>
      <c r="AN64" s="486">
        <f t="shared" si="160"/>
        <v>0</v>
      </c>
      <c r="AO64" s="473">
        <f t="shared" si="160"/>
        <v>0</v>
      </c>
      <c r="AP64" s="116">
        <f t="shared" ref="AP64" si="161">SUM(AP65:AP66)</f>
        <v>0</v>
      </c>
      <c r="AQ64" s="473">
        <f t="shared" si="160"/>
        <v>0</v>
      </c>
      <c r="AR64" s="116">
        <f t="shared" si="160"/>
        <v>0</v>
      </c>
      <c r="AS64" s="473">
        <f t="shared" si="160"/>
        <v>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 x14ac:dyDescent="0.25">
      <c r="A65" s="297"/>
      <c r="B65" s="235"/>
      <c r="C65" s="235">
        <v>422</v>
      </c>
      <c r="D65" s="511" t="s">
        <v>11</v>
      </c>
      <c r="E65" s="511"/>
      <c r="F65" s="511"/>
      <c r="G65" s="512"/>
      <c r="H65" s="114">
        <f>SUM(I65:T65)</f>
        <v>0</v>
      </c>
      <c r="I65" s="118"/>
      <c r="J65" s="132"/>
      <c r="K65" s="52"/>
      <c r="L65" s="120"/>
      <c r="M65" s="386"/>
      <c r="N65" s="156"/>
      <c r="O65" s="119"/>
      <c r="P65" s="119"/>
      <c r="Q65" s="119"/>
      <c r="R65" s="119"/>
      <c r="S65" s="119"/>
      <c r="T65" s="120"/>
      <c r="U65" s="321">
        <f t="shared" si="110"/>
        <v>0</v>
      </c>
      <c r="V65" s="306"/>
      <c r="W65" s="436"/>
      <c r="X65" s="436"/>
      <c r="Y65" s="307"/>
      <c r="Z65" s="461"/>
      <c r="AA65" s="308"/>
      <c r="AB65" s="474"/>
      <c r="AC65" s="309"/>
      <c r="AD65" s="474"/>
      <c r="AE65" s="309"/>
      <c r="AF65" s="309"/>
      <c r="AG65" s="307"/>
      <c r="AH65" s="345">
        <f>SUM(AI65:AT65)</f>
        <v>0</v>
      </c>
      <c r="AI65" s="306"/>
      <c r="AJ65" s="436"/>
      <c r="AK65" s="436"/>
      <c r="AL65" s="307"/>
      <c r="AM65" s="461"/>
      <c r="AN65" s="467"/>
      <c r="AO65" s="474"/>
      <c r="AP65" s="309"/>
      <c r="AQ65" s="474"/>
      <c r="AR65" s="309"/>
      <c r="AS65" s="474"/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2"/>
      <c r="B66" s="276"/>
      <c r="C66" s="276">
        <v>424</v>
      </c>
      <c r="D66" s="511" t="s">
        <v>48</v>
      </c>
      <c r="E66" s="511"/>
      <c r="F66" s="511"/>
      <c r="G66" s="512"/>
      <c r="H66" s="114">
        <f t="shared" ref="H66:H69" si="162">SUM(I66:T66)</f>
        <v>120000</v>
      </c>
      <c r="I66" s="118">
        <v>120000</v>
      </c>
      <c r="J66" s="132"/>
      <c r="K66" s="52"/>
      <c r="L66" s="120"/>
      <c r="M66" s="386"/>
      <c r="N66" s="156"/>
      <c r="O66" s="119"/>
      <c r="P66" s="119"/>
      <c r="Q66" s="119"/>
      <c r="R66" s="119"/>
      <c r="S66" s="119"/>
      <c r="T66" s="120"/>
      <c r="U66" s="321">
        <f t="shared" si="110"/>
        <v>120000</v>
      </c>
      <c r="V66" s="422">
        <v>120000</v>
      </c>
      <c r="W66" s="436"/>
      <c r="X66" s="436"/>
      <c r="Y66" s="307"/>
      <c r="Z66" s="461"/>
      <c r="AA66" s="308"/>
      <c r="AB66" s="474"/>
      <c r="AC66" s="309"/>
      <c r="AD66" s="474"/>
      <c r="AE66" s="309"/>
      <c r="AF66" s="309"/>
      <c r="AG66" s="307"/>
      <c r="AH66" s="345">
        <f t="shared" ref="AH66:AH69" si="163">SUM(AI66:AT66)</f>
        <v>120000</v>
      </c>
      <c r="AI66" s="422">
        <v>120000</v>
      </c>
      <c r="AJ66" s="436"/>
      <c r="AK66" s="436"/>
      <c r="AL66" s="307"/>
      <c r="AM66" s="461"/>
      <c r="AN66" s="467"/>
      <c r="AO66" s="474"/>
      <c r="AP66" s="309"/>
      <c r="AQ66" s="474"/>
      <c r="AR66" s="309"/>
      <c r="AS66" s="474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605">
        <v>45</v>
      </c>
      <c r="B67" s="552"/>
      <c r="C67" s="125"/>
      <c r="D67" s="606" t="s">
        <v>97</v>
      </c>
      <c r="E67" s="606"/>
      <c r="F67" s="606"/>
      <c r="G67" s="606"/>
      <c r="H67" s="313">
        <f t="shared" si="162"/>
        <v>0</v>
      </c>
      <c r="I67" s="347">
        <f>I68+I69</f>
        <v>0</v>
      </c>
      <c r="J67" s="347">
        <f>J68+J69</f>
        <v>0</v>
      </c>
      <c r="K67" s="407">
        <f t="shared" ref="K67" si="164">K68+K69</f>
        <v>0</v>
      </c>
      <c r="L67" s="315">
        <f t="shared" ref="L67:T67" si="165">L68+L69</f>
        <v>0</v>
      </c>
      <c r="M67" s="387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437">
        <f>W68+W69</f>
        <v>0</v>
      </c>
      <c r="X67" s="437">
        <f>X68+X69</f>
        <v>0</v>
      </c>
      <c r="Y67" s="315">
        <f t="shared" ref="Y67:AG67" si="167">Y68+Y69</f>
        <v>0</v>
      </c>
      <c r="Z67" s="462">
        <f t="shared" si="167"/>
        <v>0</v>
      </c>
      <c r="AA67" s="316">
        <f t="shared" si="167"/>
        <v>0</v>
      </c>
      <c r="AB67" s="465">
        <f t="shared" si="167"/>
        <v>0</v>
      </c>
      <c r="AC67" s="317">
        <f t="shared" ref="AC67" si="168">AC68+AC69</f>
        <v>0</v>
      </c>
      <c r="AD67" s="465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437">
        <f>AJ68+AJ69</f>
        <v>0</v>
      </c>
      <c r="AK67" s="437">
        <f>AK68+AK69</f>
        <v>0</v>
      </c>
      <c r="AL67" s="315">
        <f t="shared" ref="AL67:AT67" si="169">AL68+AL69</f>
        <v>0</v>
      </c>
      <c r="AM67" s="462">
        <f t="shared" si="169"/>
        <v>0</v>
      </c>
      <c r="AN67" s="443">
        <f t="shared" si="169"/>
        <v>0</v>
      </c>
      <c r="AO67" s="465">
        <f t="shared" si="169"/>
        <v>0</v>
      </c>
      <c r="AP67" s="317">
        <f t="shared" ref="AP67" si="170">AP68+AP69</f>
        <v>0</v>
      </c>
      <c r="AQ67" s="465">
        <f t="shared" si="169"/>
        <v>0</v>
      </c>
      <c r="AR67" s="317">
        <f t="shared" si="169"/>
        <v>0</v>
      </c>
      <c r="AS67" s="465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7"/>
      <c r="B68" s="235"/>
      <c r="C68" s="235">
        <v>451</v>
      </c>
      <c r="D68" s="511" t="s">
        <v>98</v>
      </c>
      <c r="E68" s="511"/>
      <c r="F68" s="511"/>
      <c r="G68" s="511"/>
      <c r="H68" s="114">
        <f t="shared" si="162"/>
        <v>0</v>
      </c>
      <c r="I68" s="132"/>
      <c r="J68" s="132"/>
      <c r="K68" s="52"/>
      <c r="L68" s="120"/>
      <c r="M68" s="386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436"/>
      <c r="X68" s="436"/>
      <c r="Y68" s="307"/>
      <c r="Z68" s="461"/>
      <c r="AA68" s="308"/>
      <c r="AB68" s="474"/>
      <c r="AC68" s="309"/>
      <c r="AD68" s="474"/>
      <c r="AE68" s="309"/>
      <c r="AF68" s="309"/>
      <c r="AG68" s="312"/>
      <c r="AH68" s="345">
        <f t="shared" si="163"/>
        <v>0</v>
      </c>
      <c r="AI68" s="310"/>
      <c r="AJ68" s="436"/>
      <c r="AK68" s="436"/>
      <c r="AL68" s="307"/>
      <c r="AM68" s="461"/>
      <c r="AN68" s="467"/>
      <c r="AO68" s="474"/>
      <c r="AP68" s="309"/>
      <c r="AQ68" s="474"/>
      <c r="AR68" s="309"/>
      <c r="AS68" s="474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7"/>
      <c r="B69" s="235"/>
      <c r="C69" s="235">
        <v>452</v>
      </c>
      <c r="D69" s="511" t="s">
        <v>102</v>
      </c>
      <c r="E69" s="511"/>
      <c r="F69" s="511"/>
      <c r="G69" s="511"/>
      <c r="H69" s="114">
        <f t="shared" si="162"/>
        <v>0</v>
      </c>
      <c r="I69" s="132"/>
      <c r="J69" s="132"/>
      <c r="K69" s="52"/>
      <c r="L69" s="120"/>
      <c r="M69" s="386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436"/>
      <c r="X69" s="436"/>
      <c r="Y69" s="307"/>
      <c r="Z69" s="461"/>
      <c r="AA69" s="308"/>
      <c r="AB69" s="474"/>
      <c r="AC69" s="309"/>
      <c r="AD69" s="474"/>
      <c r="AE69" s="309"/>
      <c r="AF69" s="309"/>
      <c r="AG69" s="312"/>
      <c r="AH69" s="345">
        <f t="shared" si="163"/>
        <v>0</v>
      </c>
      <c r="AI69" s="310"/>
      <c r="AJ69" s="436"/>
      <c r="AK69" s="436"/>
      <c r="AL69" s="307"/>
      <c r="AM69" s="461"/>
      <c r="AN69" s="467"/>
      <c r="AO69" s="474"/>
      <c r="AP69" s="309"/>
      <c r="AQ69" s="474"/>
      <c r="AR69" s="309"/>
      <c r="AS69" s="474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 x14ac:dyDescent="0.25">
      <c r="A70" s="354"/>
      <c r="B70" s="355"/>
      <c r="D70" s="357"/>
      <c r="E70" s="357"/>
      <c r="F70" s="357"/>
      <c r="G70" s="357"/>
      <c r="I70" s="574" t="s">
        <v>150</v>
      </c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5"/>
      <c r="V70" s="574" t="s">
        <v>150</v>
      </c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5"/>
      <c r="AI70" s="574" t="s">
        <v>150</v>
      </c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5"/>
      <c r="AU70" s="358"/>
      <c r="AV70" s="397"/>
      <c r="AW70" s="397"/>
      <c r="AX70" s="397"/>
      <c r="AY70" s="397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 x14ac:dyDescent="0.25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438"/>
      <c r="X71" s="438"/>
      <c r="Y71" s="271"/>
      <c r="Z71" s="438"/>
      <c r="AA71" s="271"/>
      <c r="AB71" s="438"/>
      <c r="AC71" s="271"/>
      <c r="AD71" s="438"/>
      <c r="AE71" s="271"/>
      <c r="AF71" s="271"/>
      <c r="AG71" s="300"/>
      <c r="AH71" s="304"/>
      <c r="AI71" s="271"/>
      <c r="AJ71" s="438"/>
      <c r="AK71" s="438"/>
      <c r="AL71" s="271"/>
      <c r="AM71" s="438"/>
      <c r="AN71" s="438"/>
      <c r="AO71" s="438"/>
      <c r="AP71" s="271"/>
      <c r="AQ71" s="438"/>
      <c r="AR71" s="271"/>
      <c r="AS71" s="438"/>
      <c r="AT71" s="300"/>
      <c r="AU71" s="270"/>
      <c r="AV71" s="556"/>
      <c r="AW71" s="556"/>
      <c r="AX71" s="556"/>
      <c r="AY71" s="556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68" t="s">
        <v>69</v>
      </c>
      <c r="B72" s="569"/>
      <c r="C72" s="569"/>
      <c r="D72" s="562" t="s">
        <v>149</v>
      </c>
      <c r="E72" s="562"/>
      <c r="F72" s="562"/>
      <c r="G72" s="563"/>
      <c r="H72" s="121">
        <f>SUM(I72:T72)</f>
        <v>35676</v>
      </c>
      <c r="I72" s="122">
        <f>I73</f>
        <v>0</v>
      </c>
      <c r="J72" s="370">
        <f>J73</f>
        <v>0</v>
      </c>
      <c r="K72" s="412">
        <f t="shared" ref="K72:AT72" si="171">K73</f>
        <v>0</v>
      </c>
      <c r="L72" s="124">
        <f t="shared" si="171"/>
        <v>0</v>
      </c>
      <c r="M72" s="384">
        <f t="shared" si="171"/>
        <v>0</v>
      </c>
      <c r="N72" s="159">
        <f t="shared" si="171"/>
        <v>0</v>
      </c>
      <c r="O72" s="123">
        <f t="shared" si="171"/>
        <v>35676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35676</v>
      </c>
      <c r="V72" s="122">
        <f>V73</f>
        <v>0</v>
      </c>
      <c r="W72" s="434">
        <f>W73</f>
        <v>0</v>
      </c>
      <c r="X72" s="434">
        <f>X73</f>
        <v>0</v>
      </c>
      <c r="Y72" s="124">
        <f t="shared" si="171"/>
        <v>0</v>
      </c>
      <c r="Z72" s="459">
        <f t="shared" si="171"/>
        <v>0</v>
      </c>
      <c r="AA72" s="159">
        <f t="shared" si="171"/>
        <v>0</v>
      </c>
      <c r="AB72" s="472">
        <f t="shared" si="171"/>
        <v>35676</v>
      </c>
      <c r="AC72" s="123">
        <f t="shared" si="171"/>
        <v>0</v>
      </c>
      <c r="AD72" s="472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35676</v>
      </c>
      <c r="AI72" s="122">
        <f>AI73</f>
        <v>0</v>
      </c>
      <c r="AJ72" s="434">
        <f>AJ73</f>
        <v>0</v>
      </c>
      <c r="AK72" s="434">
        <f>AK73</f>
        <v>0</v>
      </c>
      <c r="AL72" s="124">
        <f t="shared" si="171"/>
        <v>0</v>
      </c>
      <c r="AM72" s="459">
        <f t="shared" si="171"/>
        <v>0</v>
      </c>
      <c r="AN72" s="485">
        <f t="shared" si="171"/>
        <v>0</v>
      </c>
      <c r="AO72" s="472">
        <f t="shared" si="171"/>
        <v>35676</v>
      </c>
      <c r="AP72" s="123">
        <f t="shared" si="171"/>
        <v>0</v>
      </c>
      <c r="AQ72" s="472">
        <f t="shared" si="171"/>
        <v>0</v>
      </c>
      <c r="AR72" s="123">
        <f t="shared" si="171"/>
        <v>0</v>
      </c>
      <c r="AS72" s="472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 x14ac:dyDescent="0.25">
      <c r="A73" s="295">
        <v>3</v>
      </c>
      <c r="B73" s="81"/>
      <c r="C73" s="128"/>
      <c r="D73" s="532" t="s">
        <v>16</v>
      </c>
      <c r="E73" s="532"/>
      <c r="F73" s="532"/>
      <c r="G73" s="533"/>
      <c r="H73" s="113">
        <f t="shared" ref="H73:H80" si="173">SUM(I73:T73)</f>
        <v>35676</v>
      </c>
      <c r="I73" s="115">
        <f>I74+I78</f>
        <v>0</v>
      </c>
      <c r="J73" s="69">
        <f>J74+J78</f>
        <v>0</v>
      </c>
      <c r="K73" s="406">
        <f t="shared" ref="K73" si="174">K74+K78</f>
        <v>0</v>
      </c>
      <c r="L73" s="117">
        <f t="shared" ref="L73:T73" si="175">L74+L78</f>
        <v>0</v>
      </c>
      <c r="M73" s="385">
        <f t="shared" si="175"/>
        <v>0</v>
      </c>
      <c r="N73" s="133">
        <f t="shared" si="175"/>
        <v>0</v>
      </c>
      <c r="O73" s="116">
        <f t="shared" si="175"/>
        <v>35676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35676</v>
      </c>
      <c r="V73" s="115">
        <f>V74+V78</f>
        <v>0</v>
      </c>
      <c r="W73" s="435">
        <f>W74+W78</f>
        <v>0</v>
      </c>
      <c r="X73" s="435">
        <f>X74+X78</f>
        <v>0</v>
      </c>
      <c r="Y73" s="117">
        <f t="shared" ref="Y73:AG73" si="177">Y74+Y78</f>
        <v>0</v>
      </c>
      <c r="Z73" s="460">
        <f t="shared" si="177"/>
        <v>0</v>
      </c>
      <c r="AA73" s="133">
        <f t="shared" si="177"/>
        <v>0</v>
      </c>
      <c r="AB73" s="473">
        <f t="shared" si="177"/>
        <v>35676</v>
      </c>
      <c r="AC73" s="116">
        <f t="shared" ref="AC73" si="178">AC74+AC78</f>
        <v>0</v>
      </c>
      <c r="AD73" s="473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35676</v>
      </c>
      <c r="AI73" s="115">
        <f>AI74+AI78</f>
        <v>0</v>
      </c>
      <c r="AJ73" s="435">
        <f>AJ74+AJ78</f>
        <v>0</v>
      </c>
      <c r="AK73" s="435">
        <f>AK74+AK78</f>
        <v>0</v>
      </c>
      <c r="AL73" s="117">
        <f t="shared" ref="AL73:AT73" si="180">AL74+AL78</f>
        <v>0</v>
      </c>
      <c r="AM73" s="460">
        <f t="shared" si="180"/>
        <v>0</v>
      </c>
      <c r="AN73" s="486">
        <f t="shared" si="180"/>
        <v>0</v>
      </c>
      <c r="AO73" s="473">
        <f t="shared" si="180"/>
        <v>35676</v>
      </c>
      <c r="AP73" s="116">
        <f t="shared" ref="AP73" si="181">AP74+AP78</f>
        <v>0</v>
      </c>
      <c r="AQ73" s="473">
        <f t="shared" si="180"/>
        <v>0</v>
      </c>
      <c r="AR73" s="116">
        <f t="shared" si="180"/>
        <v>0</v>
      </c>
      <c r="AS73" s="473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 x14ac:dyDescent="0.25">
      <c r="A74" s="561">
        <v>31</v>
      </c>
      <c r="B74" s="527"/>
      <c r="C74" s="128"/>
      <c r="D74" s="532" t="s">
        <v>0</v>
      </c>
      <c r="E74" s="532"/>
      <c r="F74" s="532"/>
      <c r="G74" s="533"/>
      <c r="H74" s="113">
        <f t="shared" si="173"/>
        <v>0</v>
      </c>
      <c r="I74" s="134">
        <f>SUM(I75:I77)</f>
        <v>0</v>
      </c>
      <c r="J74" s="69">
        <f>SUM(J75:J77)</f>
        <v>0</v>
      </c>
      <c r="K74" s="406">
        <f t="shared" ref="K74" si="182">SUM(K75:K77)</f>
        <v>0</v>
      </c>
      <c r="L74" s="117">
        <f t="shared" ref="L74:T74" si="183">SUM(L75:L77)</f>
        <v>0</v>
      </c>
      <c r="M74" s="385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435">
        <f>SUM(W75:W77)</f>
        <v>0</v>
      </c>
      <c r="X74" s="435">
        <f>SUM(X75:X77)</f>
        <v>0</v>
      </c>
      <c r="Y74" s="117">
        <f t="shared" ref="Y74:AG74" si="185">SUM(Y75:Y77)</f>
        <v>0</v>
      </c>
      <c r="Z74" s="460">
        <f t="shared" si="185"/>
        <v>0</v>
      </c>
      <c r="AA74" s="133">
        <f t="shared" si="185"/>
        <v>0</v>
      </c>
      <c r="AB74" s="473">
        <f t="shared" si="185"/>
        <v>0</v>
      </c>
      <c r="AC74" s="116">
        <f t="shared" ref="AC74" si="186">SUM(AC75:AC77)</f>
        <v>0</v>
      </c>
      <c r="AD74" s="473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435">
        <f>SUM(AJ75:AJ77)</f>
        <v>0</v>
      </c>
      <c r="AK74" s="435">
        <f>SUM(AK75:AK77)</f>
        <v>0</v>
      </c>
      <c r="AL74" s="117">
        <f t="shared" ref="AL74:AT74" si="187">SUM(AL75:AL77)</f>
        <v>0</v>
      </c>
      <c r="AM74" s="460">
        <f t="shared" si="187"/>
        <v>0</v>
      </c>
      <c r="AN74" s="486">
        <f t="shared" si="187"/>
        <v>0</v>
      </c>
      <c r="AO74" s="473">
        <f t="shared" si="187"/>
        <v>0</v>
      </c>
      <c r="AP74" s="116">
        <f t="shared" ref="AP74" si="188">SUM(AP75:AP77)</f>
        <v>0</v>
      </c>
      <c r="AQ74" s="473">
        <f t="shared" si="187"/>
        <v>0</v>
      </c>
      <c r="AR74" s="116">
        <f t="shared" si="187"/>
        <v>0</v>
      </c>
      <c r="AS74" s="473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 x14ac:dyDescent="0.25">
      <c r="A75" s="297"/>
      <c r="B75" s="235"/>
      <c r="C75" s="235">
        <v>311</v>
      </c>
      <c r="D75" s="511" t="s">
        <v>1</v>
      </c>
      <c r="E75" s="511"/>
      <c r="F75" s="511"/>
      <c r="G75" s="511"/>
      <c r="H75" s="114">
        <f t="shared" si="173"/>
        <v>0</v>
      </c>
      <c r="I75" s="118"/>
      <c r="J75" s="132"/>
      <c r="K75" s="52"/>
      <c r="L75" s="120"/>
      <c r="M75" s="386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436"/>
      <c r="X75" s="436"/>
      <c r="Y75" s="307"/>
      <c r="Z75" s="461"/>
      <c r="AA75" s="308"/>
      <c r="AB75" s="474"/>
      <c r="AC75" s="309"/>
      <c r="AD75" s="474"/>
      <c r="AE75" s="309"/>
      <c r="AF75" s="309"/>
      <c r="AG75" s="307"/>
      <c r="AH75" s="345">
        <f t="shared" si="179"/>
        <v>0</v>
      </c>
      <c r="AI75" s="306"/>
      <c r="AJ75" s="436"/>
      <c r="AK75" s="436"/>
      <c r="AL75" s="307"/>
      <c r="AM75" s="461"/>
      <c r="AN75" s="467"/>
      <c r="AO75" s="474"/>
      <c r="AP75" s="309"/>
      <c r="AQ75" s="474"/>
      <c r="AR75" s="309"/>
      <c r="AS75" s="474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7"/>
      <c r="B76" s="235"/>
      <c r="C76" s="235">
        <v>312</v>
      </c>
      <c r="D76" s="511" t="s">
        <v>2</v>
      </c>
      <c r="E76" s="511"/>
      <c r="F76" s="511"/>
      <c r="G76" s="512"/>
      <c r="H76" s="114">
        <f t="shared" si="173"/>
        <v>0</v>
      </c>
      <c r="I76" s="118"/>
      <c r="J76" s="132"/>
      <c r="K76" s="52"/>
      <c r="L76" s="120"/>
      <c r="M76" s="386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436"/>
      <c r="X76" s="436"/>
      <c r="Y76" s="307"/>
      <c r="Z76" s="461"/>
      <c r="AA76" s="308"/>
      <c r="AB76" s="474"/>
      <c r="AC76" s="309"/>
      <c r="AD76" s="474"/>
      <c r="AE76" s="309"/>
      <c r="AF76" s="309"/>
      <c r="AG76" s="307"/>
      <c r="AH76" s="345">
        <f t="shared" si="179"/>
        <v>0</v>
      </c>
      <c r="AI76" s="306"/>
      <c r="AJ76" s="436"/>
      <c r="AK76" s="436"/>
      <c r="AL76" s="307"/>
      <c r="AM76" s="461"/>
      <c r="AN76" s="467"/>
      <c r="AO76" s="474"/>
      <c r="AP76" s="309"/>
      <c r="AQ76" s="474"/>
      <c r="AR76" s="309"/>
      <c r="AS76" s="474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7"/>
      <c r="B77" s="235"/>
      <c r="C77" s="235">
        <v>313</v>
      </c>
      <c r="D77" s="511" t="s">
        <v>3</v>
      </c>
      <c r="E77" s="511"/>
      <c r="F77" s="511"/>
      <c r="G77" s="511"/>
      <c r="H77" s="114">
        <f t="shared" si="173"/>
        <v>0</v>
      </c>
      <c r="I77" s="118"/>
      <c r="J77" s="132"/>
      <c r="K77" s="52"/>
      <c r="L77" s="120"/>
      <c r="M77" s="386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436"/>
      <c r="X77" s="436"/>
      <c r="Y77" s="307"/>
      <c r="Z77" s="461"/>
      <c r="AA77" s="308"/>
      <c r="AB77" s="474"/>
      <c r="AC77" s="309"/>
      <c r="AD77" s="474"/>
      <c r="AE77" s="309"/>
      <c r="AF77" s="309"/>
      <c r="AG77" s="307"/>
      <c r="AH77" s="345">
        <f t="shared" si="179"/>
        <v>0</v>
      </c>
      <c r="AI77" s="306"/>
      <c r="AJ77" s="436"/>
      <c r="AK77" s="436"/>
      <c r="AL77" s="307"/>
      <c r="AM77" s="461"/>
      <c r="AN77" s="467"/>
      <c r="AO77" s="474"/>
      <c r="AP77" s="309"/>
      <c r="AQ77" s="474"/>
      <c r="AR77" s="309"/>
      <c r="AS77" s="474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561">
        <v>32</v>
      </c>
      <c r="B78" s="527"/>
      <c r="C78" s="128"/>
      <c r="D78" s="532" t="s">
        <v>4</v>
      </c>
      <c r="E78" s="532"/>
      <c r="F78" s="532"/>
      <c r="G78" s="533"/>
      <c r="H78" s="113">
        <f t="shared" si="173"/>
        <v>35676</v>
      </c>
      <c r="I78" s="115">
        <f t="shared" ref="I78:T78" si="189">SUM(I79:I82)</f>
        <v>0</v>
      </c>
      <c r="J78" s="69">
        <f t="shared" ref="J78:K78" si="190">SUM(J79:J82)</f>
        <v>0</v>
      </c>
      <c r="K78" s="406">
        <f t="shared" si="190"/>
        <v>0</v>
      </c>
      <c r="L78" s="117">
        <f t="shared" si="189"/>
        <v>0</v>
      </c>
      <c r="M78" s="385">
        <f t="shared" si="189"/>
        <v>0</v>
      </c>
      <c r="N78" s="133">
        <f t="shared" si="189"/>
        <v>0</v>
      </c>
      <c r="O78" s="116">
        <f t="shared" si="189"/>
        <v>35676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35676</v>
      </c>
      <c r="V78" s="115">
        <f t="shared" ref="V78:AG78" si="192">SUM(V79:V82)</f>
        <v>0</v>
      </c>
      <c r="W78" s="435">
        <f t="shared" ref="W78:X78" si="193">SUM(W79:W82)</f>
        <v>0</v>
      </c>
      <c r="X78" s="435">
        <f t="shared" si="193"/>
        <v>0</v>
      </c>
      <c r="Y78" s="117">
        <f t="shared" si="192"/>
        <v>0</v>
      </c>
      <c r="Z78" s="460">
        <f t="shared" si="192"/>
        <v>0</v>
      </c>
      <c r="AA78" s="133">
        <f t="shared" si="192"/>
        <v>0</v>
      </c>
      <c r="AB78" s="473">
        <f t="shared" si="192"/>
        <v>35676</v>
      </c>
      <c r="AC78" s="116">
        <f t="shared" ref="AC78" si="194">SUM(AC79:AC82)</f>
        <v>0</v>
      </c>
      <c r="AD78" s="473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35676</v>
      </c>
      <c r="AI78" s="115">
        <f t="shared" ref="AI78:AT78" si="195">SUM(AI79:AI82)</f>
        <v>0</v>
      </c>
      <c r="AJ78" s="435">
        <f t="shared" ref="AJ78:AK78" si="196">SUM(AJ79:AJ82)</f>
        <v>0</v>
      </c>
      <c r="AK78" s="435">
        <f t="shared" si="196"/>
        <v>0</v>
      </c>
      <c r="AL78" s="117">
        <f t="shared" si="195"/>
        <v>0</v>
      </c>
      <c r="AM78" s="460">
        <f t="shared" si="195"/>
        <v>0</v>
      </c>
      <c r="AN78" s="486">
        <f t="shared" si="195"/>
        <v>0</v>
      </c>
      <c r="AO78" s="473">
        <f t="shared" si="195"/>
        <v>35676</v>
      </c>
      <c r="AP78" s="116">
        <f t="shared" ref="AP78" si="197">SUM(AP79:AP82)</f>
        <v>0</v>
      </c>
      <c r="AQ78" s="473">
        <f t="shared" si="195"/>
        <v>0</v>
      </c>
      <c r="AR78" s="116">
        <f t="shared" si="195"/>
        <v>0</v>
      </c>
      <c r="AS78" s="473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 x14ac:dyDescent="0.25">
      <c r="A79" s="297"/>
      <c r="B79" s="235"/>
      <c r="C79" s="235">
        <v>321</v>
      </c>
      <c r="D79" s="511" t="s">
        <v>5</v>
      </c>
      <c r="E79" s="511"/>
      <c r="F79" s="511"/>
      <c r="G79" s="511"/>
      <c r="H79" s="114">
        <f t="shared" si="173"/>
        <v>0</v>
      </c>
      <c r="I79" s="118"/>
      <c r="J79" s="132"/>
      <c r="K79" s="52"/>
      <c r="L79" s="120"/>
      <c r="M79" s="386"/>
      <c r="N79" s="156"/>
      <c r="O79" s="119"/>
      <c r="P79" s="119"/>
      <c r="Q79" s="119"/>
      <c r="R79" s="119"/>
      <c r="S79" s="119"/>
      <c r="T79" s="120"/>
      <c r="U79" s="321">
        <f t="shared" si="172"/>
        <v>0</v>
      </c>
      <c r="V79" s="306"/>
      <c r="W79" s="436"/>
      <c r="X79" s="436"/>
      <c r="Y79" s="307"/>
      <c r="Z79" s="461"/>
      <c r="AA79" s="308"/>
      <c r="AB79" s="474"/>
      <c r="AC79" s="309"/>
      <c r="AD79" s="474"/>
      <c r="AE79" s="309"/>
      <c r="AF79" s="309"/>
      <c r="AG79" s="307"/>
      <c r="AH79" s="345">
        <f t="shared" si="179"/>
        <v>0</v>
      </c>
      <c r="AI79" s="306"/>
      <c r="AJ79" s="436"/>
      <c r="AK79" s="436"/>
      <c r="AL79" s="307"/>
      <c r="AM79" s="461"/>
      <c r="AN79" s="467"/>
      <c r="AO79" s="474"/>
      <c r="AP79" s="309"/>
      <c r="AQ79" s="474"/>
      <c r="AR79" s="309"/>
      <c r="AS79" s="474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7"/>
      <c r="B80" s="235"/>
      <c r="C80" s="235">
        <v>322</v>
      </c>
      <c r="D80" s="511" t="s">
        <v>6</v>
      </c>
      <c r="E80" s="511"/>
      <c r="F80" s="511"/>
      <c r="G80" s="511"/>
      <c r="H80" s="114">
        <f t="shared" si="173"/>
        <v>20000</v>
      </c>
      <c r="I80" s="118"/>
      <c r="J80" s="132"/>
      <c r="K80" s="52"/>
      <c r="L80" s="120"/>
      <c r="M80" s="386"/>
      <c r="N80" s="156"/>
      <c r="O80" s="119">
        <v>20000</v>
      </c>
      <c r="P80" s="119"/>
      <c r="Q80" s="119"/>
      <c r="R80" s="119"/>
      <c r="S80" s="119"/>
      <c r="T80" s="120"/>
      <c r="U80" s="321">
        <f t="shared" si="172"/>
        <v>20000</v>
      </c>
      <c r="V80" s="306"/>
      <c r="W80" s="436"/>
      <c r="X80" s="436"/>
      <c r="Y80" s="307"/>
      <c r="Z80" s="461"/>
      <c r="AA80" s="308"/>
      <c r="AB80" s="474">
        <v>20000</v>
      </c>
      <c r="AC80" s="309"/>
      <c r="AD80" s="474"/>
      <c r="AE80" s="309"/>
      <c r="AF80" s="309"/>
      <c r="AG80" s="307"/>
      <c r="AH80" s="345">
        <f t="shared" si="179"/>
        <v>20000</v>
      </c>
      <c r="AI80" s="306"/>
      <c r="AJ80" s="436"/>
      <c r="AK80" s="436"/>
      <c r="AL80" s="307"/>
      <c r="AM80" s="461"/>
      <c r="AN80" s="467"/>
      <c r="AO80" s="474">
        <v>20000</v>
      </c>
      <c r="AP80" s="309"/>
      <c r="AQ80" s="474"/>
      <c r="AR80" s="309"/>
      <c r="AS80" s="474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7"/>
      <c r="B81" s="235"/>
      <c r="C81" s="235">
        <v>323</v>
      </c>
      <c r="D81" s="511" t="s">
        <v>7</v>
      </c>
      <c r="E81" s="511"/>
      <c r="F81" s="511"/>
      <c r="G81" s="511"/>
      <c r="H81" s="114">
        <f>SUM(I81:T81)</f>
        <v>0</v>
      </c>
      <c r="I81" s="118"/>
      <c r="J81" s="132"/>
      <c r="K81" s="52"/>
      <c r="L81" s="120"/>
      <c r="M81" s="386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436"/>
      <c r="X81" s="436"/>
      <c r="Y81" s="307"/>
      <c r="Z81" s="461"/>
      <c r="AA81" s="308"/>
      <c r="AB81" s="474"/>
      <c r="AC81" s="309"/>
      <c r="AD81" s="474"/>
      <c r="AE81" s="309"/>
      <c r="AF81" s="309"/>
      <c r="AG81" s="307"/>
      <c r="AH81" s="345">
        <f>SUM(AI81:AT81)</f>
        <v>0</v>
      </c>
      <c r="AI81" s="306"/>
      <c r="AJ81" s="436"/>
      <c r="AK81" s="436"/>
      <c r="AL81" s="307"/>
      <c r="AM81" s="461"/>
      <c r="AN81" s="467"/>
      <c r="AO81" s="474"/>
      <c r="AP81" s="309"/>
      <c r="AQ81" s="474"/>
      <c r="AR81" s="309"/>
      <c r="AS81" s="474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7"/>
      <c r="B82" s="235"/>
      <c r="C82" s="235">
        <v>329</v>
      </c>
      <c r="D82" s="511" t="s">
        <v>8</v>
      </c>
      <c r="E82" s="511"/>
      <c r="F82" s="511"/>
      <c r="G82" s="512"/>
      <c r="H82" s="114">
        <f t="shared" ref="H82" si="198">SUM(I82:T82)</f>
        <v>15676</v>
      </c>
      <c r="I82" s="118"/>
      <c r="J82" s="132"/>
      <c r="K82" s="52"/>
      <c r="L82" s="120"/>
      <c r="M82" s="386"/>
      <c r="N82" s="156"/>
      <c r="O82" s="119">
        <v>15676</v>
      </c>
      <c r="P82" s="119"/>
      <c r="Q82" s="119"/>
      <c r="R82" s="119"/>
      <c r="S82" s="119"/>
      <c r="T82" s="120"/>
      <c r="U82" s="321">
        <f t="shared" si="172"/>
        <v>15676</v>
      </c>
      <c r="V82" s="306"/>
      <c r="W82" s="436"/>
      <c r="X82" s="436"/>
      <c r="Y82" s="307"/>
      <c r="Z82" s="461"/>
      <c r="AA82" s="308"/>
      <c r="AB82" s="474">
        <v>15676</v>
      </c>
      <c r="AC82" s="309"/>
      <c r="AD82" s="474"/>
      <c r="AE82" s="309"/>
      <c r="AF82" s="309"/>
      <c r="AG82" s="307"/>
      <c r="AH82" s="345">
        <f t="shared" ref="AH82" si="199">SUM(AI82:AT82)</f>
        <v>15676</v>
      </c>
      <c r="AI82" s="306"/>
      <c r="AJ82" s="436"/>
      <c r="AK82" s="436"/>
      <c r="AL82" s="307"/>
      <c r="AM82" s="461"/>
      <c r="AN82" s="467"/>
      <c r="AO82" s="474">
        <v>15676</v>
      </c>
      <c r="AP82" s="309"/>
      <c r="AQ82" s="474"/>
      <c r="AR82" s="309"/>
      <c r="AS82" s="474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439"/>
      <c r="X83" s="439"/>
      <c r="Y83" s="130"/>
      <c r="Z83" s="439"/>
      <c r="AA83" s="130"/>
      <c r="AB83" s="439"/>
      <c r="AC83" s="130"/>
      <c r="AD83" s="439"/>
      <c r="AE83" s="130"/>
      <c r="AF83" s="130"/>
      <c r="AG83" s="165"/>
      <c r="AH83" s="146"/>
      <c r="AI83" s="130"/>
      <c r="AJ83" s="439"/>
      <c r="AK83" s="439"/>
      <c r="AL83" s="130"/>
      <c r="AM83" s="439"/>
      <c r="AN83" s="439"/>
      <c r="AO83" s="439"/>
      <c r="AP83" s="130"/>
      <c r="AQ83" s="439"/>
      <c r="AR83" s="130"/>
      <c r="AS83" s="439"/>
      <c r="AT83" s="165"/>
      <c r="AU83" s="270"/>
      <c r="AV83" s="556"/>
      <c r="AW83" s="556"/>
      <c r="AX83" s="556"/>
      <c r="AY83" s="556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68" t="s">
        <v>69</v>
      </c>
      <c r="B84" s="569"/>
      <c r="C84" s="569"/>
      <c r="D84" s="562" t="s">
        <v>155</v>
      </c>
      <c r="E84" s="562"/>
      <c r="F84" s="562"/>
      <c r="G84" s="563"/>
      <c r="H84" s="121">
        <f>SUM(I84:T84)</f>
        <v>0</v>
      </c>
      <c r="I84" s="122">
        <f>I85+I91</f>
        <v>0</v>
      </c>
      <c r="J84" s="370">
        <f>J85+J91</f>
        <v>0</v>
      </c>
      <c r="K84" s="412">
        <f t="shared" ref="K84" si="200">K85+K91</f>
        <v>0</v>
      </c>
      <c r="L84" s="124">
        <f t="shared" ref="L84:T84" si="201">L85+L91</f>
        <v>0</v>
      </c>
      <c r="M84" s="384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434">
        <f>W85+W91</f>
        <v>0</v>
      </c>
      <c r="X84" s="434">
        <f>X85+X91</f>
        <v>0</v>
      </c>
      <c r="Y84" s="124">
        <f t="shared" ref="Y84:AG84" si="204">Y85+Y91</f>
        <v>0</v>
      </c>
      <c r="Z84" s="459">
        <f t="shared" si="204"/>
        <v>0</v>
      </c>
      <c r="AA84" s="159">
        <f t="shared" si="204"/>
        <v>0</v>
      </c>
      <c r="AB84" s="472">
        <f t="shared" si="204"/>
        <v>0</v>
      </c>
      <c r="AC84" s="123">
        <f t="shared" ref="AC84" si="205">AC85+AC91</f>
        <v>0</v>
      </c>
      <c r="AD84" s="472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434">
        <f>AJ85+AJ91</f>
        <v>0</v>
      </c>
      <c r="AK84" s="434">
        <f>AK85+AK91</f>
        <v>0</v>
      </c>
      <c r="AL84" s="124">
        <f t="shared" ref="AL84:AT84" si="206">AL85+AL91</f>
        <v>0</v>
      </c>
      <c r="AM84" s="459">
        <f t="shared" si="206"/>
        <v>0</v>
      </c>
      <c r="AN84" s="485">
        <f t="shared" si="206"/>
        <v>0</v>
      </c>
      <c r="AO84" s="472">
        <f t="shared" si="206"/>
        <v>0</v>
      </c>
      <c r="AP84" s="123">
        <f t="shared" ref="AP84" si="207">AP85+AP91</f>
        <v>0</v>
      </c>
      <c r="AQ84" s="472">
        <f t="shared" si="206"/>
        <v>0</v>
      </c>
      <c r="AR84" s="123">
        <f t="shared" si="206"/>
        <v>0</v>
      </c>
      <c r="AS84" s="472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 x14ac:dyDescent="0.25">
      <c r="A85" s="295">
        <v>3</v>
      </c>
      <c r="B85" s="81"/>
      <c r="C85" s="128"/>
      <c r="D85" s="532" t="s">
        <v>16</v>
      </c>
      <c r="E85" s="532"/>
      <c r="F85" s="532"/>
      <c r="G85" s="533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06">
        <f t="shared" ref="K85:AT85" si="209">K86</f>
        <v>0</v>
      </c>
      <c r="L85" s="117">
        <f t="shared" si="209"/>
        <v>0</v>
      </c>
      <c r="M85" s="385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435">
        <f>W86</f>
        <v>0</v>
      </c>
      <c r="X85" s="435">
        <f>X86</f>
        <v>0</v>
      </c>
      <c r="Y85" s="117">
        <f t="shared" si="209"/>
        <v>0</v>
      </c>
      <c r="Z85" s="460">
        <f t="shared" si="209"/>
        <v>0</v>
      </c>
      <c r="AA85" s="133">
        <f t="shared" si="209"/>
        <v>0</v>
      </c>
      <c r="AB85" s="473">
        <f t="shared" si="209"/>
        <v>0</v>
      </c>
      <c r="AC85" s="116">
        <f t="shared" si="209"/>
        <v>0</v>
      </c>
      <c r="AD85" s="473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435">
        <f>AJ86</f>
        <v>0</v>
      </c>
      <c r="AK85" s="435">
        <f>AK86</f>
        <v>0</v>
      </c>
      <c r="AL85" s="117">
        <f t="shared" si="209"/>
        <v>0</v>
      </c>
      <c r="AM85" s="460">
        <f t="shared" si="209"/>
        <v>0</v>
      </c>
      <c r="AN85" s="486">
        <f t="shared" si="209"/>
        <v>0</v>
      </c>
      <c r="AO85" s="473">
        <f t="shared" si="209"/>
        <v>0</v>
      </c>
      <c r="AP85" s="116">
        <f t="shared" si="209"/>
        <v>0</v>
      </c>
      <c r="AQ85" s="473">
        <f t="shared" si="209"/>
        <v>0</v>
      </c>
      <c r="AR85" s="116">
        <f t="shared" si="209"/>
        <v>0</v>
      </c>
      <c r="AS85" s="473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 x14ac:dyDescent="0.25">
      <c r="A86" s="561">
        <v>32</v>
      </c>
      <c r="B86" s="527"/>
      <c r="C86" s="128"/>
      <c r="D86" s="532" t="s">
        <v>4</v>
      </c>
      <c r="E86" s="532"/>
      <c r="F86" s="532"/>
      <c r="G86" s="533"/>
      <c r="H86" s="113">
        <f t="shared" si="208"/>
        <v>0</v>
      </c>
      <c r="I86" s="115">
        <f>SUM(I87:I90)</f>
        <v>0</v>
      </c>
      <c r="J86" s="69">
        <f>SUM(J87:J90)</f>
        <v>0</v>
      </c>
      <c r="K86" s="406">
        <f t="shared" ref="K86" si="211">SUM(K87:K90)</f>
        <v>0</v>
      </c>
      <c r="L86" s="117">
        <f t="shared" ref="L86:T86" si="212">SUM(L87:L90)</f>
        <v>0</v>
      </c>
      <c r="M86" s="385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435">
        <f>SUM(W87:W90)</f>
        <v>0</v>
      </c>
      <c r="X86" s="435">
        <f>SUM(X87:X90)</f>
        <v>0</v>
      </c>
      <c r="Y86" s="117">
        <f t="shared" ref="Y86:AG86" si="214">SUM(Y87:Y90)</f>
        <v>0</v>
      </c>
      <c r="Z86" s="460">
        <f t="shared" si="214"/>
        <v>0</v>
      </c>
      <c r="AA86" s="133">
        <f t="shared" si="214"/>
        <v>0</v>
      </c>
      <c r="AB86" s="473">
        <f t="shared" si="214"/>
        <v>0</v>
      </c>
      <c r="AC86" s="116">
        <f t="shared" ref="AC86" si="215">SUM(AC87:AC90)</f>
        <v>0</v>
      </c>
      <c r="AD86" s="473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435">
        <f>SUM(AJ87:AJ90)</f>
        <v>0</v>
      </c>
      <c r="AK86" s="435">
        <f>SUM(AK87:AK90)</f>
        <v>0</v>
      </c>
      <c r="AL86" s="117">
        <f t="shared" ref="AL86:AT86" si="216">SUM(AL87:AL90)</f>
        <v>0</v>
      </c>
      <c r="AM86" s="460">
        <f t="shared" si="216"/>
        <v>0</v>
      </c>
      <c r="AN86" s="486">
        <f t="shared" si="216"/>
        <v>0</v>
      </c>
      <c r="AO86" s="473">
        <f t="shared" si="216"/>
        <v>0</v>
      </c>
      <c r="AP86" s="116">
        <f t="shared" ref="AP86" si="217">SUM(AP87:AP90)</f>
        <v>0</v>
      </c>
      <c r="AQ86" s="473">
        <f t="shared" si="216"/>
        <v>0</v>
      </c>
      <c r="AR86" s="116">
        <f t="shared" si="216"/>
        <v>0</v>
      </c>
      <c r="AS86" s="473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 x14ac:dyDescent="0.25">
      <c r="A87" s="297"/>
      <c r="B87" s="235"/>
      <c r="C87" s="235">
        <v>321</v>
      </c>
      <c r="D87" s="511" t="s">
        <v>5</v>
      </c>
      <c r="E87" s="511"/>
      <c r="F87" s="511"/>
      <c r="G87" s="511"/>
      <c r="H87" s="114">
        <f t="shared" si="208"/>
        <v>0</v>
      </c>
      <c r="I87" s="118"/>
      <c r="J87" s="132"/>
      <c r="K87" s="52"/>
      <c r="L87" s="120"/>
      <c r="M87" s="386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436"/>
      <c r="X87" s="436"/>
      <c r="Y87" s="307"/>
      <c r="Z87" s="461"/>
      <c r="AA87" s="308"/>
      <c r="AB87" s="474"/>
      <c r="AC87" s="309"/>
      <c r="AD87" s="474"/>
      <c r="AE87" s="309"/>
      <c r="AF87" s="309"/>
      <c r="AG87" s="307"/>
      <c r="AH87" s="345">
        <f t="shared" si="210"/>
        <v>0</v>
      </c>
      <c r="AI87" s="306"/>
      <c r="AJ87" s="436"/>
      <c r="AK87" s="436"/>
      <c r="AL87" s="307"/>
      <c r="AM87" s="461"/>
      <c r="AN87" s="467"/>
      <c r="AO87" s="474"/>
      <c r="AP87" s="309"/>
      <c r="AQ87" s="474"/>
      <c r="AR87" s="309"/>
      <c r="AS87" s="474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7"/>
      <c r="B88" s="235"/>
      <c r="C88" s="235">
        <v>322</v>
      </c>
      <c r="D88" s="511" t="s">
        <v>6</v>
      </c>
      <c r="E88" s="511"/>
      <c r="F88" s="511"/>
      <c r="G88" s="511"/>
      <c r="H88" s="114">
        <f t="shared" si="208"/>
        <v>0</v>
      </c>
      <c r="I88" s="118"/>
      <c r="J88" s="132"/>
      <c r="K88" s="52"/>
      <c r="L88" s="120"/>
      <c r="M88" s="386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436"/>
      <c r="X88" s="436"/>
      <c r="Y88" s="307"/>
      <c r="Z88" s="461"/>
      <c r="AA88" s="308"/>
      <c r="AB88" s="474"/>
      <c r="AC88" s="309"/>
      <c r="AD88" s="474"/>
      <c r="AE88" s="309"/>
      <c r="AF88" s="309"/>
      <c r="AG88" s="307"/>
      <c r="AH88" s="345">
        <f t="shared" si="210"/>
        <v>0</v>
      </c>
      <c r="AI88" s="306"/>
      <c r="AJ88" s="436"/>
      <c r="AK88" s="436"/>
      <c r="AL88" s="307"/>
      <c r="AM88" s="461"/>
      <c r="AN88" s="467"/>
      <c r="AO88" s="474"/>
      <c r="AP88" s="309"/>
      <c r="AQ88" s="474"/>
      <c r="AR88" s="309"/>
      <c r="AS88" s="474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7"/>
      <c r="B89" s="235"/>
      <c r="C89" s="235">
        <v>323</v>
      </c>
      <c r="D89" s="511" t="s">
        <v>7</v>
      </c>
      <c r="E89" s="511"/>
      <c r="F89" s="511"/>
      <c r="G89" s="511"/>
      <c r="H89" s="114">
        <f>SUM(I89:T89)</f>
        <v>0</v>
      </c>
      <c r="I89" s="118"/>
      <c r="J89" s="132"/>
      <c r="K89" s="52"/>
      <c r="L89" s="120"/>
      <c r="M89" s="386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436"/>
      <c r="X89" s="436"/>
      <c r="Y89" s="307"/>
      <c r="Z89" s="461"/>
      <c r="AA89" s="308"/>
      <c r="AB89" s="474"/>
      <c r="AC89" s="309"/>
      <c r="AD89" s="474"/>
      <c r="AE89" s="309"/>
      <c r="AF89" s="309"/>
      <c r="AG89" s="307"/>
      <c r="AH89" s="345">
        <f>SUM(AI89:AT89)</f>
        <v>0</v>
      </c>
      <c r="AI89" s="306"/>
      <c r="AJ89" s="436"/>
      <c r="AK89" s="436"/>
      <c r="AL89" s="307"/>
      <c r="AM89" s="461"/>
      <c r="AN89" s="467"/>
      <c r="AO89" s="474"/>
      <c r="AP89" s="309"/>
      <c r="AQ89" s="474"/>
      <c r="AR89" s="309"/>
      <c r="AS89" s="474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7"/>
      <c r="B90" s="235"/>
      <c r="C90" s="235">
        <v>329</v>
      </c>
      <c r="D90" s="511" t="s">
        <v>8</v>
      </c>
      <c r="E90" s="511"/>
      <c r="F90" s="511"/>
      <c r="G90" s="512"/>
      <c r="H90" s="114">
        <f t="shared" ref="H90:H91" si="218">SUM(I90:T90)</f>
        <v>0</v>
      </c>
      <c r="I90" s="118"/>
      <c r="J90" s="132"/>
      <c r="K90" s="52"/>
      <c r="L90" s="120"/>
      <c r="M90" s="386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436"/>
      <c r="X90" s="436"/>
      <c r="Y90" s="307"/>
      <c r="Z90" s="461"/>
      <c r="AA90" s="308"/>
      <c r="AB90" s="474"/>
      <c r="AC90" s="309"/>
      <c r="AD90" s="474"/>
      <c r="AE90" s="309"/>
      <c r="AF90" s="309"/>
      <c r="AG90" s="307"/>
      <c r="AH90" s="345">
        <f t="shared" ref="AH90:AH91" si="219">SUM(AI90:AT90)</f>
        <v>0</v>
      </c>
      <c r="AI90" s="306"/>
      <c r="AJ90" s="436"/>
      <c r="AK90" s="436"/>
      <c r="AL90" s="307"/>
      <c r="AM90" s="461"/>
      <c r="AN90" s="467"/>
      <c r="AO90" s="474"/>
      <c r="AP90" s="309"/>
      <c r="AQ90" s="474"/>
      <c r="AR90" s="309"/>
      <c r="AS90" s="474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5">
        <v>4</v>
      </c>
      <c r="B91" s="78"/>
      <c r="C91" s="78"/>
      <c r="D91" s="601" t="s">
        <v>17</v>
      </c>
      <c r="E91" s="601"/>
      <c r="F91" s="601"/>
      <c r="G91" s="602"/>
      <c r="H91" s="113">
        <f t="shared" si="218"/>
        <v>0</v>
      </c>
      <c r="I91" s="115">
        <f>I92</f>
        <v>0</v>
      </c>
      <c r="J91" s="69">
        <f>J92</f>
        <v>0</v>
      </c>
      <c r="K91" s="406">
        <f t="shared" ref="K91:AL92" si="220">K92</f>
        <v>0</v>
      </c>
      <c r="L91" s="117">
        <f t="shared" si="220"/>
        <v>0</v>
      </c>
      <c r="M91" s="385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435">
        <f t="shared" si="221"/>
        <v>0</v>
      </c>
      <c r="X91" s="435">
        <f t="shared" si="221"/>
        <v>0</v>
      </c>
      <c r="Y91" s="117">
        <f t="shared" si="220"/>
        <v>0</v>
      </c>
      <c r="Z91" s="460">
        <f t="shared" si="220"/>
        <v>0</v>
      </c>
      <c r="AA91" s="133">
        <f t="shared" si="220"/>
        <v>0</v>
      </c>
      <c r="AB91" s="473">
        <f t="shared" si="220"/>
        <v>0</v>
      </c>
      <c r="AC91" s="116">
        <f t="shared" si="220"/>
        <v>0</v>
      </c>
      <c r="AD91" s="473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435">
        <f t="shared" si="222"/>
        <v>0</v>
      </c>
      <c r="AK91" s="435">
        <f t="shared" si="222"/>
        <v>0</v>
      </c>
      <c r="AL91" s="117">
        <f t="shared" si="220"/>
        <v>0</v>
      </c>
      <c r="AM91" s="460">
        <f t="shared" ref="AL91:AT92" si="223">AM92</f>
        <v>0</v>
      </c>
      <c r="AN91" s="486">
        <f t="shared" si="223"/>
        <v>0</v>
      </c>
      <c r="AO91" s="473">
        <f t="shared" si="223"/>
        <v>0</v>
      </c>
      <c r="AP91" s="116">
        <f t="shared" si="223"/>
        <v>0</v>
      </c>
      <c r="AQ91" s="473">
        <f t="shared" si="223"/>
        <v>0</v>
      </c>
      <c r="AR91" s="116">
        <f t="shared" si="223"/>
        <v>0</v>
      </c>
      <c r="AS91" s="473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 x14ac:dyDescent="0.25">
      <c r="A92" s="561">
        <v>42</v>
      </c>
      <c r="B92" s="527"/>
      <c r="C92" s="275"/>
      <c r="D92" s="532" t="s">
        <v>47</v>
      </c>
      <c r="E92" s="532"/>
      <c r="F92" s="532"/>
      <c r="G92" s="533"/>
      <c r="H92" s="113">
        <f>SUM(I92:T92)</f>
        <v>0</v>
      </c>
      <c r="I92" s="115">
        <f>I93</f>
        <v>0</v>
      </c>
      <c r="J92" s="69">
        <f>J93</f>
        <v>0</v>
      </c>
      <c r="K92" s="406">
        <f t="shared" si="220"/>
        <v>0</v>
      </c>
      <c r="L92" s="117">
        <f t="shared" si="220"/>
        <v>0</v>
      </c>
      <c r="M92" s="385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435">
        <f t="shared" si="221"/>
        <v>0</v>
      </c>
      <c r="X92" s="435">
        <f t="shared" si="221"/>
        <v>0</v>
      </c>
      <c r="Y92" s="117">
        <f t="shared" si="220"/>
        <v>0</v>
      </c>
      <c r="Z92" s="460">
        <f t="shared" si="220"/>
        <v>0</v>
      </c>
      <c r="AA92" s="133">
        <f t="shared" si="220"/>
        <v>0</v>
      </c>
      <c r="AB92" s="473">
        <f t="shared" si="220"/>
        <v>0</v>
      </c>
      <c r="AC92" s="116">
        <f t="shared" si="220"/>
        <v>0</v>
      </c>
      <c r="AD92" s="473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435">
        <f t="shared" si="222"/>
        <v>0</v>
      </c>
      <c r="AK92" s="435">
        <f t="shared" si="222"/>
        <v>0</v>
      </c>
      <c r="AL92" s="117">
        <f t="shared" si="223"/>
        <v>0</v>
      </c>
      <c r="AM92" s="460">
        <f t="shared" si="223"/>
        <v>0</v>
      </c>
      <c r="AN92" s="486">
        <f t="shared" si="223"/>
        <v>0</v>
      </c>
      <c r="AO92" s="473">
        <f t="shared" si="223"/>
        <v>0</v>
      </c>
      <c r="AP92" s="116">
        <f t="shared" si="223"/>
        <v>0</v>
      </c>
      <c r="AQ92" s="473">
        <f t="shared" si="223"/>
        <v>0</v>
      </c>
      <c r="AR92" s="116">
        <f t="shared" si="223"/>
        <v>0</v>
      </c>
      <c r="AS92" s="473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 x14ac:dyDescent="0.25">
      <c r="A93" s="297"/>
      <c r="B93" s="235"/>
      <c r="C93" s="235">
        <v>422</v>
      </c>
      <c r="D93" s="511" t="s">
        <v>11</v>
      </c>
      <c r="E93" s="511"/>
      <c r="F93" s="511"/>
      <c r="G93" s="512"/>
      <c r="H93" s="114">
        <f>SUM(I93:T93)</f>
        <v>0</v>
      </c>
      <c r="I93" s="118"/>
      <c r="J93" s="132"/>
      <c r="K93" s="52"/>
      <c r="L93" s="120"/>
      <c r="M93" s="386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436"/>
      <c r="X93" s="436"/>
      <c r="Y93" s="307"/>
      <c r="Z93" s="461"/>
      <c r="AA93" s="308"/>
      <c r="AB93" s="474"/>
      <c r="AC93" s="309"/>
      <c r="AD93" s="474"/>
      <c r="AE93" s="309"/>
      <c r="AF93" s="309"/>
      <c r="AG93" s="307"/>
      <c r="AH93" s="345">
        <f>SUM(AI93:AT93)</f>
        <v>0</v>
      </c>
      <c r="AI93" s="306"/>
      <c r="AJ93" s="436"/>
      <c r="AK93" s="436"/>
      <c r="AL93" s="307"/>
      <c r="AM93" s="461"/>
      <c r="AN93" s="467"/>
      <c r="AO93" s="474"/>
      <c r="AP93" s="309"/>
      <c r="AQ93" s="474"/>
      <c r="AR93" s="309"/>
      <c r="AS93" s="474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 x14ac:dyDescent="0.25">
      <c r="A94" s="354"/>
      <c r="B94" s="355"/>
      <c r="D94" s="357"/>
      <c r="E94" s="357"/>
      <c r="F94" s="357"/>
      <c r="G94" s="357"/>
      <c r="I94" s="574" t="s">
        <v>151</v>
      </c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5"/>
      <c r="V94" s="574" t="s">
        <v>151</v>
      </c>
      <c r="W94" s="574"/>
      <c r="X94" s="574"/>
      <c r="Y94" s="574"/>
      <c r="Z94" s="574"/>
      <c r="AA94" s="574"/>
      <c r="AB94" s="574"/>
      <c r="AC94" s="574"/>
      <c r="AD94" s="574"/>
      <c r="AE94" s="574"/>
      <c r="AF94" s="574"/>
      <c r="AG94" s="575"/>
      <c r="AI94" s="574" t="s">
        <v>151</v>
      </c>
      <c r="AJ94" s="574"/>
      <c r="AK94" s="574"/>
      <c r="AL94" s="574"/>
      <c r="AM94" s="574"/>
      <c r="AN94" s="574"/>
      <c r="AO94" s="574"/>
      <c r="AP94" s="574"/>
      <c r="AQ94" s="574"/>
      <c r="AR94" s="574"/>
      <c r="AS94" s="574"/>
      <c r="AT94" s="575"/>
      <c r="AU94" s="358"/>
      <c r="AV94" s="398"/>
      <c r="AW94" s="398"/>
      <c r="AX94" s="398"/>
      <c r="AY94" s="398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 x14ac:dyDescent="0.25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439"/>
      <c r="X95" s="439"/>
      <c r="Y95" s="130"/>
      <c r="Z95" s="439"/>
      <c r="AA95" s="130"/>
      <c r="AB95" s="439"/>
      <c r="AC95" s="130"/>
      <c r="AD95" s="439"/>
      <c r="AE95" s="130"/>
      <c r="AF95" s="130"/>
      <c r="AG95" s="165"/>
      <c r="AH95" s="146"/>
      <c r="AI95" s="130"/>
      <c r="AJ95" s="439"/>
      <c r="AK95" s="439"/>
      <c r="AL95" s="130"/>
      <c r="AM95" s="439"/>
      <c r="AN95" s="439"/>
      <c r="AO95" s="439"/>
      <c r="AP95" s="130"/>
      <c r="AQ95" s="439"/>
      <c r="AR95" s="130"/>
      <c r="AS95" s="439"/>
      <c r="AT95" s="165"/>
      <c r="AU95" s="270"/>
      <c r="AV95" s="556"/>
      <c r="AW95" s="556"/>
      <c r="AX95" s="556"/>
      <c r="AY95" s="556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68" t="s">
        <v>69</v>
      </c>
      <c r="B96" s="569"/>
      <c r="C96" s="569"/>
      <c r="D96" s="562" t="s">
        <v>156</v>
      </c>
      <c r="E96" s="562"/>
      <c r="F96" s="562"/>
      <c r="G96" s="563"/>
      <c r="H96" s="121">
        <f>SUM(I96:T96)</f>
        <v>0</v>
      </c>
      <c r="I96" s="122">
        <f>I97</f>
        <v>0</v>
      </c>
      <c r="J96" s="370">
        <f>J97</f>
        <v>0</v>
      </c>
      <c r="K96" s="412">
        <f t="shared" ref="K96:AL97" si="224">K97</f>
        <v>0</v>
      </c>
      <c r="L96" s="124">
        <f t="shared" si="224"/>
        <v>0</v>
      </c>
      <c r="M96" s="384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434">
        <f t="shared" si="226"/>
        <v>0</v>
      </c>
      <c r="X96" s="434">
        <f t="shared" si="226"/>
        <v>0</v>
      </c>
      <c r="Y96" s="124">
        <f t="shared" si="224"/>
        <v>0</v>
      </c>
      <c r="Z96" s="459">
        <f t="shared" si="224"/>
        <v>0</v>
      </c>
      <c r="AA96" s="159">
        <f t="shared" si="224"/>
        <v>0</v>
      </c>
      <c r="AB96" s="472">
        <f t="shared" si="224"/>
        <v>0</v>
      </c>
      <c r="AC96" s="123">
        <f t="shared" si="224"/>
        <v>0</v>
      </c>
      <c r="AD96" s="472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434">
        <f t="shared" si="227"/>
        <v>0</v>
      </c>
      <c r="AK96" s="434">
        <f t="shared" si="227"/>
        <v>0</v>
      </c>
      <c r="AL96" s="124">
        <f t="shared" si="224"/>
        <v>0</v>
      </c>
      <c r="AM96" s="459">
        <f t="shared" ref="AL96:AT97" si="228">AM97</f>
        <v>0</v>
      </c>
      <c r="AN96" s="485">
        <f t="shared" si="228"/>
        <v>0</v>
      </c>
      <c r="AO96" s="472">
        <f t="shared" si="228"/>
        <v>0</v>
      </c>
      <c r="AP96" s="123">
        <f t="shared" si="228"/>
        <v>0</v>
      </c>
      <c r="AQ96" s="472">
        <f t="shared" si="228"/>
        <v>0</v>
      </c>
      <c r="AR96" s="123">
        <f t="shared" si="228"/>
        <v>0</v>
      </c>
      <c r="AS96" s="472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 x14ac:dyDescent="0.25">
      <c r="A97" s="295">
        <v>3</v>
      </c>
      <c r="B97" s="81"/>
      <c r="C97" s="128"/>
      <c r="D97" s="532" t="s">
        <v>16</v>
      </c>
      <c r="E97" s="532"/>
      <c r="F97" s="532"/>
      <c r="G97" s="533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06">
        <f t="shared" si="224"/>
        <v>0</v>
      </c>
      <c r="L97" s="117">
        <f t="shared" si="224"/>
        <v>0</v>
      </c>
      <c r="M97" s="385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435">
        <f t="shared" si="226"/>
        <v>0</v>
      </c>
      <c r="X97" s="435">
        <f t="shared" si="226"/>
        <v>0</v>
      </c>
      <c r="Y97" s="117">
        <f t="shared" si="224"/>
        <v>0</v>
      </c>
      <c r="Z97" s="460">
        <f t="shared" si="224"/>
        <v>0</v>
      </c>
      <c r="AA97" s="133">
        <f t="shared" si="224"/>
        <v>0</v>
      </c>
      <c r="AB97" s="473">
        <f t="shared" si="224"/>
        <v>0</v>
      </c>
      <c r="AC97" s="116">
        <f t="shared" si="224"/>
        <v>0</v>
      </c>
      <c r="AD97" s="473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435">
        <f t="shared" si="227"/>
        <v>0</v>
      </c>
      <c r="AK97" s="435">
        <f t="shared" si="227"/>
        <v>0</v>
      </c>
      <c r="AL97" s="117">
        <f t="shared" si="228"/>
        <v>0</v>
      </c>
      <c r="AM97" s="460">
        <f t="shared" si="228"/>
        <v>0</v>
      </c>
      <c r="AN97" s="486">
        <f t="shared" si="228"/>
        <v>0</v>
      </c>
      <c r="AO97" s="473">
        <f t="shared" si="228"/>
        <v>0</v>
      </c>
      <c r="AP97" s="116">
        <f t="shared" si="228"/>
        <v>0</v>
      </c>
      <c r="AQ97" s="473">
        <f t="shared" si="228"/>
        <v>0</v>
      </c>
      <c r="AR97" s="116">
        <f t="shared" si="228"/>
        <v>0</v>
      </c>
      <c r="AS97" s="473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 x14ac:dyDescent="0.25">
      <c r="A98" s="561">
        <v>32</v>
      </c>
      <c r="B98" s="527"/>
      <c r="C98" s="128"/>
      <c r="D98" s="532" t="s">
        <v>4</v>
      </c>
      <c r="E98" s="532"/>
      <c r="F98" s="532"/>
      <c r="G98" s="533"/>
      <c r="H98" s="113">
        <f t="shared" si="229"/>
        <v>0</v>
      </c>
      <c r="I98" s="115">
        <f>SUM(I99:I102)</f>
        <v>0</v>
      </c>
      <c r="J98" s="69">
        <f>SUM(J99:J102)</f>
        <v>0</v>
      </c>
      <c r="K98" s="406">
        <f>SUM(K99:K102)</f>
        <v>0</v>
      </c>
      <c r="L98" s="117">
        <f>SUM(L99:L102)</f>
        <v>0</v>
      </c>
      <c r="M98" s="385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435">
        <f>SUM(W99:W102)</f>
        <v>0</v>
      </c>
      <c r="X98" s="435">
        <f>SUM(X99:X102)</f>
        <v>0</v>
      </c>
      <c r="Y98" s="117">
        <f t="shared" ref="Y98:AG98" si="233">SUM(Y99:Y102)</f>
        <v>0</v>
      </c>
      <c r="Z98" s="460">
        <f t="shared" si="233"/>
        <v>0</v>
      </c>
      <c r="AA98" s="133">
        <f t="shared" si="233"/>
        <v>0</v>
      </c>
      <c r="AB98" s="473">
        <f t="shared" si="233"/>
        <v>0</v>
      </c>
      <c r="AC98" s="116">
        <f t="shared" ref="AC98" si="234">SUM(AC99:AC102)</f>
        <v>0</v>
      </c>
      <c r="AD98" s="473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435">
        <f>SUM(AJ99:AJ102)</f>
        <v>0</v>
      </c>
      <c r="AK98" s="435">
        <f>SUM(AK99:AK102)</f>
        <v>0</v>
      </c>
      <c r="AL98" s="117">
        <f t="shared" ref="AL98:AT98" si="235">SUM(AL99:AL102)</f>
        <v>0</v>
      </c>
      <c r="AM98" s="460">
        <f t="shared" si="235"/>
        <v>0</v>
      </c>
      <c r="AN98" s="486">
        <f t="shared" si="235"/>
        <v>0</v>
      </c>
      <c r="AO98" s="473">
        <f t="shared" si="235"/>
        <v>0</v>
      </c>
      <c r="AP98" s="116">
        <f t="shared" ref="AP98" si="236">SUM(AP99:AP102)</f>
        <v>0</v>
      </c>
      <c r="AQ98" s="473">
        <f t="shared" si="235"/>
        <v>0</v>
      </c>
      <c r="AR98" s="116">
        <f t="shared" si="235"/>
        <v>0</v>
      </c>
      <c r="AS98" s="473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 x14ac:dyDescent="0.25">
      <c r="A99" s="297"/>
      <c r="B99" s="235"/>
      <c r="C99" s="235">
        <v>321</v>
      </c>
      <c r="D99" s="511" t="s">
        <v>5</v>
      </c>
      <c r="E99" s="511"/>
      <c r="F99" s="511"/>
      <c r="G99" s="511"/>
      <c r="H99" s="114">
        <f t="shared" si="229"/>
        <v>0</v>
      </c>
      <c r="I99" s="118"/>
      <c r="J99" s="132"/>
      <c r="K99" s="52"/>
      <c r="L99" s="120"/>
      <c r="M99" s="386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436"/>
      <c r="X99" s="436"/>
      <c r="Y99" s="307"/>
      <c r="Z99" s="461"/>
      <c r="AA99" s="308"/>
      <c r="AB99" s="474"/>
      <c r="AC99" s="309"/>
      <c r="AD99" s="474"/>
      <c r="AE99" s="309"/>
      <c r="AF99" s="309"/>
      <c r="AG99" s="307"/>
      <c r="AH99" s="345">
        <f t="shared" si="230"/>
        <v>0</v>
      </c>
      <c r="AI99" s="306"/>
      <c r="AJ99" s="436"/>
      <c r="AK99" s="436"/>
      <c r="AL99" s="307"/>
      <c r="AM99" s="461"/>
      <c r="AN99" s="467"/>
      <c r="AO99" s="474"/>
      <c r="AP99" s="309"/>
      <c r="AQ99" s="474"/>
      <c r="AR99" s="309"/>
      <c r="AS99" s="474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7"/>
      <c r="B100" s="235"/>
      <c r="C100" s="235">
        <v>322</v>
      </c>
      <c r="D100" s="511" t="s">
        <v>6</v>
      </c>
      <c r="E100" s="511"/>
      <c r="F100" s="511"/>
      <c r="G100" s="511"/>
      <c r="H100" s="114">
        <f t="shared" si="229"/>
        <v>0</v>
      </c>
      <c r="I100" s="118"/>
      <c r="J100" s="132"/>
      <c r="K100" s="52"/>
      <c r="L100" s="120"/>
      <c r="M100" s="386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436"/>
      <c r="X100" s="436"/>
      <c r="Y100" s="307"/>
      <c r="Z100" s="461"/>
      <c r="AA100" s="308"/>
      <c r="AB100" s="474"/>
      <c r="AC100" s="309"/>
      <c r="AD100" s="474"/>
      <c r="AE100" s="309"/>
      <c r="AF100" s="309"/>
      <c r="AG100" s="307"/>
      <c r="AH100" s="345">
        <f t="shared" si="230"/>
        <v>0</v>
      </c>
      <c r="AI100" s="306"/>
      <c r="AJ100" s="436"/>
      <c r="AK100" s="436"/>
      <c r="AL100" s="307"/>
      <c r="AM100" s="461"/>
      <c r="AN100" s="467"/>
      <c r="AO100" s="474"/>
      <c r="AP100" s="309"/>
      <c r="AQ100" s="474"/>
      <c r="AR100" s="309"/>
      <c r="AS100" s="474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7"/>
      <c r="B101" s="235"/>
      <c r="C101" s="235">
        <v>323</v>
      </c>
      <c r="D101" s="511" t="s">
        <v>7</v>
      </c>
      <c r="E101" s="511"/>
      <c r="F101" s="511"/>
      <c r="G101" s="511"/>
      <c r="H101" s="114">
        <f>SUM(I101:T101)</f>
        <v>0</v>
      </c>
      <c r="I101" s="118"/>
      <c r="J101" s="132"/>
      <c r="K101" s="52"/>
      <c r="L101" s="120"/>
      <c r="M101" s="386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436"/>
      <c r="X101" s="436"/>
      <c r="Y101" s="307"/>
      <c r="Z101" s="461"/>
      <c r="AA101" s="308"/>
      <c r="AB101" s="474"/>
      <c r="AC101" s="309"/>
      <c r="AD101" s="474"/>
      <c r="AE101" s="309"/>
      <c r="AF101" s="309"/>
      <c r="AG101" s="307"/>
      <c r="AH101" s="345">
        <f>SUM(AI101:AT101)</f>
        <v>0</v>
      </c>
      <c r="AI101" s="306"/>
      <c r="AJ101" s="436"/>
      <c r="AK101" s="436"/>
      <c r="AL101" s="307"/>
      <c r="AM101" s="461"/>
      <c r="AN101" s="467"/>
      <c r="AO101" s="474"/>
      <c r="AP101" s="309"/>
      <c r="AQ101" s="474"/>
      <c r="AR101" s="309"/>
      <c r="AS101" s="474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7"/>
      <c r="B102" s="235"/>
      <c r="C102" s="235">
        <v>329</v>
      </c>
      <c r="D102" s="511" t="s">
        <v>8</v>
      </c>
      <c r="E102" s="511"/>
      <c r="F102" s="511"/>
      <c r="G102" s="512"/>
      <c r="H102" s="114">
        <f t="shared" ref="H102" si="237">SUM(I102:T102)</f>
        <v>0</v>
      </c>
      <c r="I102" s="118"/>
      <c r="J102" s="132"/>
      <c r="K102" s="52"/>
      <c r="L102" s="120"/>
      <c r="M102" s="386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436"/>
      <c r="X102" s="436"/>
      <c r="Y102" s="307"/>
      <c r="Z102" s="461"/>
      <c r="AA102" s="308"/>
      <c r="AB102" s="474"/>
      <c r="AC102" s="309"/>
      <c r="AD102" s="474"/>
      <c r="AE102" s="309"/>
      <c r="AF102" s="309"/>
      <c r="AG102" s="307"/>
      <c r="AH102" s="345">
        <f t="shared" ref="AH102" si="238">SUM(AI102:AT102)</f>
        <v>0</v>
      </c>
      <c r="AI102" s="306"/>
      <c r="AJ102" s="436"/>
      <c r="AK102" s="436"/>
      <c r="AL102" s="307"/>
      <c r="AM102" s="461"/>
      <c r="AN102" s="467"/>
      <c r="AO102" s="474"/>
      <c r="AP102" s="309"/>
      <c r="AQ102" s="474"/>
      <c r="AR102" s="309"/>
      <c r="AS102" s="474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 x14ac:dyDescent="0.25">
      <c r="A103" s="354"/>
      <c r="B103" s="355"/>
      <c r="D103" s="357"/>
      <c r="E103" s="357"/>
      <c r="F103" s="357"/>
      <c r="G103" s="357"/>
      <c r="I103" s="574" t="s">
        <v>152</v>
      </c>
      <c r="J103" s="574"/>
      <c r="K103" s="574"/>
      <c r="L103" s="574"/>
      <c r="M103" s="574"/>
      <c r="N103" s="574"/>
      <c r="O103" s="574"/>
      <c r="P103" s="574"/>
      <c r="Q103" s="574"/>
      <c r="R103" s="574"/>
      <c r="S103" s="574"/>
      <c r="T103" s="575"/>
      <c r="V103" s="574" t="s">
        <v>152</v>
      </c>
      <c r="W103" s="574"/>
      <c r="X103" s="574"/>
      <c r="Y103" s="574"/>
      <c r="Z103" s="574"/>
      <c r="AA103" s="574"/>
      <c r="AB103" s="574"/>
      <c r="AC103" s="574"/>
      <c r="AD103" s="574"/>
      <c r="AE103" s="574"/>
      <c r="AF103" s="574"/>
      <c r="AG103" s="575"/>
      <c r="AI103" s="574" t="s">
        <v>152</v>
      </c>
      <c r="AJ103" s="574"/>
      <c r="AK103" s="574"/>
      <c r="AL103" s="574"/>
      <c r="AM103" s="574"/>
      <c r="AN103" s="574"/>
      <c r="AO103" s="574"/>
      <c r="AP103" s="574"/>
      <c r="AQ103" s="574"/>
      <c r="AR103" s="574"/>
      <c r="AS103" s="574"/>
      <c r="AT103" s="575"/>
      <c r="AU103" s="358"/>
      <c r="AV103" s="398"/>
      <c r="AW103" s="398"/>
      <c r="AX103" s="398"/>
      <c r="AY103" s="398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 x14ac:dyDescent="0.25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439"/>
      <c r="X104" s="439"/>
      <c r="Y104" s="130"/>
      <c r="Z104" s="439"/>
      <c r="AA104" s="130"/>
      <c r="AB104" s="439"/>
      <c r="AC104" s="130"/>
      <c r="AD104" s="439"/>
      <c r="AE104" s="130"/>
      <c r="AF104" s="130"/>
      <c r="AG104" s="165"/>
      <c r="AH104" s="146"/>
      <c r="AI104" s="130"/>
      <c r="AJ104" s="439"/>
      <c r="AK104" s="439"/>
      <c r="AL104" s="130"/>
      <c r="AM104" s="439"/>
      <c r="AN104" s="439"/>
      <c r="AO104" s="439"/>
      <c r="AP104" s="130"/>
      <c r="AQ104" s="439"/>
      <c r="AR104" s="130"/>
      <c r="AS104" s="439"/>
      <c r="AT104" s="165"/>
      <c r="AU104" s="270"/>
      <c r="AV104" s="556"/>
      <c r="AW104" s="556"/>
      <c r="AX104" s="556"/>
      <c r="AY104" s="556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68" t="s">
        <v>69</v>
      </c>
      <c r="B105" s="569"/>
      <c r="C105" s="569"/>
      <c r="D105" s="562" t="s">
        <v>157</v>
      </c>
      <c r="E105" s="562"/>
      <c r="F105" s="562"/>
      <c r="G105" s="563"/>
      <c r="H105" s="121">
        <f>SUM(I105:T105)</f>
        <v>0</v>
      </c>
      <c r="I105" s="122">
        <f>I106</f>
        <v>0</v>
      </c>
      <c r="J105" s="370">
        <f>J106</f>
        <v>0</v>
      </c>
      <c r="K105" s="412">
        <f t="shared" ref="K105:AT105" si="239">K106</f>
        <v>0</v>
      </c>
      <c r="L105" s="124">
        <f t="shared" si="239"/>
        <v>0</v>
      </c>
      <c r="M105" s="384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0</v>
      </c>
      <c r="V105" s="122">
        <f>V106</f>
        <v>0</v>
      </c>
      <c r="W105" s="434">
        <f>W106</f>
        <v>0</v>
      </c>
      <c r="X105" s="434">
        <f>X106</f>
        <v>0</v>
      </c>
      <c r="Y105" s="124">
        <f t="shared" si="239"/>
        <v>0</v>
      </c>
      <c r="Z105" s="459">
        <f t="shared" si="239"/>
        <v>0</v>
      </c>
      <c r="AA105" s="159">
        <f t="shared" si="239"/>
        <v>0</v>
      </c>
      <c r="AB105" s="472">
        <f t="shared" si="239"/>
        <v>0</v>
      </c>
      <c r="AC105" s="123">
        <f t="shared" si="239"/>
        <v>0</v>
      </c>
      <c r="AD105" s="472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0</v>
      </c>
      <c r="AI105" s="122">
        <f>AI106</f>
        <v>0</v>
      </c>
      <c r="AJ105" s="434">
        <f>AJ106</f>
        <v>0</v>
      </c>
      <c r="AK105" s="434">
        <f>AK106</f>
        <v>0</v>
      </c>
      <c r="AL105" s="124">
        <f t="shared" si="239"/>
        <v>0</v>
      </c>
      <c r="AM105" s="459">
        <f t="shared" si="239"/>
        <v>0</v>
      </c>
      <c r="AN105" s="485">
        <f t="shared" si="239"/>
        <v>0</v>
      </c>
      <c r="AO105" s="472">
        <f t="shared" si="239"/>
        <v>0</v>
      </c>
      <c r="AP105" s="123">
        <f t="shared" si="239"/>
        <v>0</v>
      </c>
      <c r="AQ105" s="472">
        <f t="shared" si="239"/>
        <v>0</v>
      </c>
      <c r="AR105" s="123">
        <f t="shared" si="239"/>
        <v>0</v>
      </c>
      <c r="AS105" s="472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 x14ac:dyDescent="0.25">
      <c r="A106" s="295">
        <v>3</v>
      </c>
      <c r="B106" s="81"/>
      <c r="C106" s="128"/>
      <c r="D106" s="532" t="s">
        <v>16</v>
      </c>
      <c r="E106" s="532"/>
      <c r="F106" s="532"/>
      <c r="G106" s="533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06">
        <f t="shared" ref="K106" si="242">K107+K111</f>
        <v>0</v>
      </c>
      <c r="L106" s="117">
        <f t="shared" ref="L106:T106" si="243">L107+L111</f>
        <v>0</v>
      </c>
      <c r="M106" s="385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0</v>
      </c>
      <c r="V106" s="115">
        <f>V107+V111</f>
        <v>0</v>
      </c>
      <c r="W106" s="435">
        <f>W107+W111</f>
        <v>0</v>
      </c>
      <c r="X106" s="435">
        <f>X107+X111</f>
        <v>0</v>
      </c>
      <c r="Y106" s="117">
        <f t="shared" ref="Y106:AG106" si="245">Y107+Y111</f>
        <v>0</v>
      </c>
      <c r="Z106" s="460">
        <f t="shared" si="245"/>
        <v>0</v>
      </c>
      <c r="AA106" s="133">
        <f t="shared" si="245"/>
        <v>0</v>
      </c>
      <c r="AB106" s="473">
        <f t="shared" si="245"/>
        <v>0</v>
      </c>
      <c r="AC106" s="116">
        <f t="shared" ref="AC106" si="246">AC107+AC111</f>
        <v>0</v>
      </c>
      <c r="AD106" s="473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0</v>
      </c>
      <c r="AI106" s="115">
        <f>AI107+AI111</f>
        <v>0</v>
      </c>
      <c r="AJ106" s="435">
        <f>AJ107+AJ111</f>
        <v>0</v>
      </c>
      <c r="AK106" s="435">
        <f>AK107+AK111</f>
        <v>0</v>
      </c>
      <c r="AL106" s="117">
        <f t="shared" ref="AL106:AT106" si="248">AL107+AL111</f>
        <v>0</v>
      </c>
      <c r="AM106" s="460">
        <f t="shared" si="248"/>
        <v>0</v>
      </c>
      <c r="AN106" s="486">
        <f t="shared" si="248"/>
        <v>0</v>
      </c>
      <c r="AO106" s="473">
        <f t="shared" si="248"/>
        <v>0</v>
      </c>
      <c r="AP106" s="116">
        <f t="shared" ref="AP106" si="249">AP107+AP111</f>
        <v>0</v>
      </c>
      <c r="AQ106" s="473">
        <f t="shared" si="248"/>
        <v>0</v>
      </c>
      <c r="AR106" s="116">
        <f t="shared" si="248"/>
        <v>0</v>
      </c>
      <c r="AS106" s="473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 x14ac:dyDescent="0.25">
      <c r="A107" s="561">
        <v>31</v>
      </c>
      <c r="B107" s="527"/>
      <c r="C107" s="128"/>
      <c r="D107" s="532" t="s">
        <v>0</v>
      </c>
      <c r="E107" s="532"/>
      <c r="F107" s="532"/>
      <c r="G107" s="533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06">
        <f t="shared" ref="K107" si="250">SUM(K108:K110)</f>
        <v>0</v>
      </c>
      <c r="L107" s="117">
        <f t="shared" ref="L107:T107" si="251">SUM(L108:L110)</f>
        <v>0</v>
      </c>
      <c r="M107" s="385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0</v>
      </c>
      <c r="V107" s="134">
        <f>SUM(V108:V110)</f>
        <v>0</v>
      </c>
      <c r="W107" s="435">
        <f>SUM(W108:W110)</f>
        <v>0</v>
      </c>
      <c r="X107" s="435">
        <f>SUM(X108:X110)</f>
        <v>0</v>
      </c>
      <c r="Y107" s="117">
        <f t="shared" ref="Y107:AG107" si="253">SUM(Y108:Y110)</f>
        <v>0</v>
      </c>
      <c r="Z107" s="460">
        <f t="shared" si="253"/>
        <v>0</v>
      </c>
      <c r="AA107" s="133">
        <f t="shared" si="253"/>
        <v>0</v>
      </c>
      <c r="AB107" s="473">
        <f t="shared" si="253"/>
        <v>0</v>
      </c>
      <c r="AC107" s="116">
        <f t="shared" ref="AC107" si="254">SUM(AC108:AC110)</f>
        <v>0</v>
      </c>
      <c r="AD107" s="473">
        <f t="shared" si="253"/>
        <v>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0</v>
      </c>
      <c r="AI107" s="134">
        <f>SUM(AI108:AI110)</f>
        <v>0</v>
      </c>
      <c r="AJ107" s="435">
        <f>SUM(AJ108:AJ110)</f>
        <v>0</v>
      </c>
      <c r="AK107" s="435">
        <f>SUM(AK108:AK110)</f>
        <v>0</v>
      </c>
      <c r="AL107" s="117">
        <f t="shared" ref="AL107:AT107" si="255">SUM(AL108:AL110)</f>
        <v>0</v>
      </c>
      <c r="AM107" s="460">
        <f t="shared" si="255"/>
        <v>0</v>
      </c>
      <c r="AN107" s="486">
        <f t="shared" si="255"/>
        <v>0</v>
      </c>
      <c r="AO107" s="473">
        <f t="shared" si="255"/>
        <v>0</v>
      </c>
      <c r="AP107" s="116">
        <f t="shared" ref="AP107" si="256">SUM(AP108:AP110)</f>
        <v>0</v>
      </c>
      <c r="AQ107" s="473">
        <f t="shared" si="255"/>
        <v>0</v>
      </c>
      <c r="AR107" s="116">
        <f t="shared" si="255"/>
        <v>0</v>
      </c>
      <c r="AS107" s="473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 x14ac:dyDescent="0.25">
      <c r="A108" s="297"/>
      <c r="B108" s="235"/>
      <c r="C108" s="235">
        <v>311</v>
      </c>
      <c r="D108" s="511" t="s">
        <v>1</v>
      </c>
      <c r="E108" s="511"/>
      <c r="F108" s="511"/>
      <c r="G108" s="511"/>
      <c r="H108" s="114">
        <f t="shared" si="241"/>
        <v>0</v>
      </c>
      <c r="I108" s="118"/>
      <c r="J108" s="132"/>
      <c r="K108" s="52"/>
      <c r="L108" s="120"/>
      <c r="M108" s="386"/>
      <c r="N108" s="156"/>
      <c r="O108" s="119"/>
      <c r="P108" s="119"/>
      <c r="Q108" s="119"/>
      <c r="R108" s="119"/>
      <c r="S108" s="119"/>
      <c r="T108" s="120"/>
      <c r="U108" s="321">
        <f t="shared" si="240"/>
        <v>0</v>
      </c>
      <c r="V108" s="306"/>
      <c r="W108" s="436"/>
      <c r="X108" s="436"/>
      <c r="Y108" s="307"/>
      <c r="Z108" s="461"/>
      <c r="AA108" s="308"/>
      <c r="AB108" s="474"/>
      <c r="AC108" s="309"/>
      <c r="AD108" s="474"/>
      <c r="AE108" s="309"/>
      <c r="AF108" s="309"/>
      <c r="AG108" s="307"/>
      <c r="AH108" s="345">
        <f t="shared" si="247"/>
        <v>0</v>
      </c>
      <c r="AI108" s="306"/>
      <c r="AJ108" s="436"/>
      <c r="AK108" s="436"/>
      <c r="AL108" s="307"/>
      <c r="AM108" s="461"/>
      <c r="AN108" s="467"/>
      <c r="AO108" s="474"/>
      <c r="AP108" s="309"/>
      <c r="AQ108" s="474"/>
      <c r="AR108" s="309"/>
      <c r="AS108" s="474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7"/>
      <c r="B109" s="235"/>
      <c r="C109" s="235">
        <v>312</v>
      </c>
      <c r="D109" s="511" t="s">
        <v>2</v>
      </c>
      <c r="E109" s="511"/>
      <c r="F109" s="511"/>
      <c r="G109" s="512"/>
      <c r="H109" s="114">
        <f t="shared" si="241"/>
        <v>0</v>
      </c>
      <c r="I109" s="118"/>
      <c r="J109" s="132"/>
      <c r="K109" s="52"/>
      <c r="L109" s="120"/>
      <c r="M109" s="386"/>
      <c r="N109" s="156"/>
      <c r="O109" s="119"/>
      <c r="P109" s="119"/>
      <c r="Q109" s="119"/>
      <c r="R109" s="119"/>
      <c r="S109" s="119"/>
      <c r="T109" s="120"/>
      <c r="U109" s="321">
        <f t="shared" si="240"/>
        <v>0</v>
      </c>
      <c r="V109" s="306"/>
      <c r="W109" s="436"/>
      <c r="X109" s="436"/>
      <c r="Y109" s="307"/>
      <c r="Z109" s="461"/>
      <c r="AA109" s="308"/>
      <c r="AB109" s="474"/>
      <c r="AC109" s="309"/>
      <c r="AD109" s="474"/>
      <c r="AE109" s="309"/>
      <c r="AF109" s="309"/>
      <c r="AG109" s="307"/>
      <c r="AH109" s="345">
        <f t="shared" si="247"/>
        <v>0</v>
      </c>
      <c r="AI109" s="306"/>
      <c r="AJ109" s="436"/>
      <c r="AK109" s="436"/>
      <c r="AL109" s="307"/>
      <c r="AM109" s="461"/>
      <c r="AN109" s="467"/>
      <c r="AO109" s="474"/>
      <c r="AP109" s="309"/>
      <c r="AQ109" s="474"/>
      <c r="AR109" s="309"/>
      <c r="AS109" s="474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7"/>
      <c r="B110" s="235"/>
      <c r="C110" s="235">
        <v>313</v>
      </c>
      <c r="D110" s="511" t="s">
        <v>3</v>
      </c>
      <c r="E110" s="511"/>
      <c r="F110" s="511"/>
      <c r="G110" s="511"/>
      <c r="H110" s="114">
        <f t="shared" si="241"/>
        <v>0</v>
      </c>
      <c r="I110" s="118"/>
      <c r="J110" s="132"/>
      <c r="K110" s="52"/>
      <c r="L110" s="120"/>
      <c r="M110" s="386"/>
      <c r="N110" s="156"/>
      <c r="O110" s="119"/>
      <c r="P110" s="119"/>
      <c r="Q110" s="119"/>
      <c r="R110" s="119"/>
      <c r="S110" s="119"/>
      <c r="T110" s="120"/>
      <c r="U110" s="321">
        <f t="shared" si="240"/>
        <v>0</v>
      </c>
      <c r="V110" s="306"/>
      <c r="W110" s="436"/>
      <c r="X110" s="436"/>
      <c r="Y110" s="307"/>
      <c r="Z110" s="461"/>
      <c r="AA110" s="308"/>
      <c r="AB110" s="474"/>
      <c r="AC110" s="309"/>
      <c r="AD110" s="474"/>
      <c r="AE110" s="309"/>
      <c r="AF110" s="309"/>
      <c r="AG110" s="307"/>
      <c r="AH110" s="345">
        <f t="shared" si="247"/>
        <v>0</v>
      </c>
      <c r="AI110" s="306"/>
      <c r="AJ110" s="436"/>
      <c r="AK110" s="436"/>
      <c r="AL110" s="307"/>
      <c r="AM110" s="461"/>
      <c r="AN110" s="467"/>
      <c r="AO110" s="474"/>
      <c r="AP110" s="309"/>
      <c r="AQ110" s="474"/>
      <c r="AR110" s="309"/>
      <c r="AS110" s="474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561">
        <v>32</v>
      </c>
      <c r="B111" s="527"/>
      <c r="C111" s="128"/>
      <c r="D111" s="532" t="s">
        <v>4</v>
      </c>
      <c r="E111" s="532"/>
      <c r="F111" s="532"/>
      <c r="G111" s="533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06">
        <f t="shared" si="258"/>
        <v>0</v>
      </c>
      <c r="L111" s="117">
        <f t="shared" si="257"/>
        <v>0</v>
      </c>
      <c r="M111" s="385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435">
        <f t="shared" ref="W111:X111" si="261">SUM(W112:W115)</f>
        <v>0</v>
      </c>
      <c r="X111" s="435">
        <f t="shared" si="261"/>
        <v>0</v>
      </c>
      <c r="Y111" s="117">
        <f t="shared" si="260"/>
        <v>0</v>
      </c>
      <c r="Z111" s="460">
        <f t="shared" si="260"/>
        <v>0</v>
      </c>
      <c r="AA111" s="133">
        <f t="shared" si="260"/>
        <v>0</v>
      </c>
      <c r="AB111" s="473">
        <f t="shared" si="260"/>
        <v>0</v>
      </c>
      <c r="AC111" s="116">
        <f t="shared" ref="AC111" si="262">SUM(AC112:AC115)</f>
        <v>0</v>
      </c>
      <c r="AD111" s="473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435">
        <f t="shared" ref="AJ111:AK111" si="264">SUM(AJ112:AJ115)</f>
        <v>0</v>
      </c>
      <c r="AK111" s="435">
        <f t="shared" si="264"/>
        <v>0</v>
      </c>
      <c r="AL111" s="117">
        <f t="shared" si="263"/>
        <v>0</v>
      </c>
      <c r="AM111" s="460">
        <f t="shared" si="263"/>
        <v>0</v>
      </c>
      <c r="AN111" s="486">
        <f t="shared" si="263"/>
        <v>0</v>
      </c>
      <c r="AO111" s="473">
        <f t="shared" si="263"/>
        <v>0</v>
      </c>
      <c r="AP111" s="116">
        <f t="shared" ref="AP111" si="265">SUM(AP112:AP115)</f>
        <v>0</v>
      </c>
      <c r="AQ111" s="473">
        <f t="shared" si="263"/>
        <v>0</v>
      </c>
      <c r="AR111" s="116">
        <f t="shared" si="263"/>
        <v>0</v>
      </c>
      <c r="AS111" s="473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 x14ac:dyDescent="0.25">
      <c r="A112" s="297"/>
      <c r="B112" s="235"/>
      <c r="C112" s="235">
        <v>321</v>
      </c>
      <c r="D112" s="511" t="s">
        <v>5</v>
      </c>
      <c r="E112" s="511"/>
      <c r="F112" s="511"/>
      <c r="G112" s="511"/>
      <c r="H112" s="114">
        <f t="shared" si="241"/>
        <v>0</v>
      </c>
      <c r="I112" s="118"/>
      <c r="J112" s="132"/>
      <c r="K112" s="52"/>
      <c r="L112" s="120"/>
      <c r="M112" s="386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436"/>
      <c r="X112" s="436"/>
      <c r="Y112" s="307"/>
      <c r="Z112" s="461"/>
      <c r="AA112" s="308"/>
      <c r="AB112" s="474"/>
      <c r="AC112" s="309"/>
      <c r="AD112" s="474"/>
      <c r="AE112" s="309"/>
      <c r="AF112" s="309"/>
      <c r="AG112" s="307"/>
      <c r="AH112" s="345">
        <f t="shared" si="247"/>
        <v>0</v>
      </c>
      <c r="AI112" s="306"/>
      <c r="AJ112" s="436"/>
      <c r="AK112" s="436"/>
      <c r="AL112" s="307"/>
      <c r="AM112" s="461"/>
      <c r="AN112" s="467"/>
      <c r="AO112" s="474"/>
      <c r="AP112" s="309"/>
      <c r="AQ112" s="474"/>
      <c r="AR112" s="309"/>
      <c r="AS112" s="474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7"/>
      <c r="B113" s="235"/>
      <c r="C113" s="235">
        <v>322</v>
      </c>
      <c r="D113" s="511" t="s">
        <v>6</v>
      </c>
      <c r="E113" s="511"/>
      <c r="F113" s="511"/>
      <c r="G113" s="511"/>
      <c r="H113" s="114">
        <f t="shared" si="241"/>
        <v>0</v>
      </c>
      <c r="I113" s="118"/>
      <c r="J113" s="132"/>
      <c r="K113" s="52"/>
      <c r="L113" s="120"/>
      <c r="M113" s="386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436"/>
      <c r="X113" s="436"/>
      <c r="Y113" s="307"/>
      <c r="Z113" s="461"/>
      <c r="AA113" s="308"/>
      <c r="AB113" s="474"/>
      <c r="AC113" s="309"/>
      <c r="AD113" s="474"/>
      <c r="AE113" s="309"/>
      <c r="AF113" s="309"/>
      <c r="AG113" s="307"/>
      <c r="AH113" s="345">
        <f t="shared" si="247"/>
        <v>0</v>
      </c>
      <c r="AI113" s="306"/>
      <c r="AJ113" s="436"/>
      <c r="AK113" s="436"/>
      <c r="AL113" s="307"/>
      <c r="AM113" s="461"/>
      <c r="AN113" s="467"/>
      <c r="AO113" s="474"/>
      <c r="AP113" s="309"/>
      <c r="AQ113" s="474"/>
      <c r="AR113" s="309"/>
      <c r="AS113" s="474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7"/>
      <c r="B114" s="235"/>
      <c r="C114" s="235">
        <v>323</v>
      </c>
      <c r="D114" s="511" t="s">
        <v>7</v>
      </c>
      <c r="E114" s="511"/>
      <c r="F114" s="511"/>
      <c r="G114" s="511"/>
      <c r="H114" s="114">
        <f>SUM(I114:T114)</f>
        <v>0</v>
      </c>
      <c r="I114" s="118"/>
      <c r="J114" s="132"/>
      <c r="K114" s="52"/>
      <c r="L114" s="120"/>
      <c r="M114" s="386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436"/>
      <c r="X114" s="436"/>
      <c r="Y114" s="307"/>
      <c r="Z114" s="461"/>
      <c r="AA114" s="308"/>
      <c r="AB114" s="474"/>
      <c r="AC114" s="309"/>
      <c r="AD114" s="474"/>
      <c r="AE114" s="309"/>
      <c r="AF114" s="309"/>
      <c r="AG114" s="307"/>
      <c r="AH114" s="345">
        <f>SUM(AI114:AT114)</f>
        <v>0</v>
      </c>
      <c r="AI114" s="306"/>
      <c r="AJ114" s="436"/>
      <c r="AK114" s="436"/>
      <c r="AL114" s="307"/>
      <c r="AM114" s="461"/>
      <c r="AN114" s="467"/>
      <c r="AO114" s="474"/>
      <c r="AP114" s="309"/>
      <c r="AQ114" s="474"/>
      <c r="AR114" s="309"/>
      <c r="AS114" s="474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7"/>
      <c r="B115" s="235"/>
      <c r="C115" s="235">
        <v>329</v>
      </c>
      <c r="D115" s="511" t="s">
        <v>8</v>
      </c>
      <c r="E115" s="511"/>
      <c r="F115" s="511"/>
      <c r="G115" s="512"/>
      <c r="H115" s="114">
        <f t="shared" ref="H115" si="266">SUM(I115:T115)</f>
        <v>0</v>
      </c>
      <c r="I115" s="118"/>
      <c r="J115" s="132"/>
      <c r="K115" s="52"/>
      <c r="L115" s="120"/>
      <c r="M115" s="386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436"/>
      <c r="X115" s="436"/>
      <c r="Y115" s="307"/>
      <c r="Z115" s="461"/>
      <c r="AA115" s="308"/>
      <c r="AB115" s="474"/>
      <c r="AC115" s="309"/>
      <c r="AD115" s="474"/>
      <c r="AE115" s="309"/>
      <c r="AF115" s="309"/>
      <c r="AG115" s="307"/>
      <c r="AH115" s="345">
        <f t="shared" ref="AH115" si="267">SUM(AI115:AT115)</f>
        <v>0</v>
      </c>
      <c r="AI115" s="306"/>
      <c r="AJ115" s="436"/>
      <c r="AK115" s="436"/>
      <c r="AL115" s="307"/>
      <c r="AM115" s="461"/>
      <c r="AN115" s="467"/>
      <c r="AO115" s="474"/>
      <c r="AP115" s="309"/>
      <c r="AQ115" s="474"/>
      <c r="AR115" s="309"/>
      <c r="AS115" s="474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 x14ac:dyDescent="0.25">
      <c r="A116" s="354"/>
      <c r="B116" s="355"/>
      <c r="D116" s="357"/>
      <c r="E116" s="357"/>
      <c r="F116" s="357"/>
      <c r="G116" s="357"/>
      <c r="I116" s="574" t="s">
        <v>153</v>
      </c>
      <c r="J116" s="57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5"/>
      <c r="V116" s="574" t="s">
        <v>153</v>
      </c>
      <c r="W116" s="574"/>
      <c r="X116" s="574"/>
      <c r="Y116" s="574"/>
      <c r="Z116" s="574"/>
      <c r="AA116" s="574"/>
      <c r="AB116" s="574"/>
      <c r="AC116" s="574"/>
      <c r="AD116" s="574"/>
      <c r="AE116" s="574"/>
      <c r="AF116" s="574"/>
      <c r="AG116" s="575"/>
      <c r="AI116" s="574" t="s">
        <v>153</v>
      </c>
      <c r="AJ116" s="574"/>
      <c r="AK116" s="574"/>
      <c r="AL116" s="574"/>
      <c r="AM116" s="574"/>
      <c r="AN116" s="574"/>
      <c r="AO116" s="574"/>
      <c r="AP116" s="574"/>
      <c r="AQ116" s="574"/>
      <c r="AR116" s="574"/>
      <c r="AS116" s="574"/>
      <c r="AT116" s="575"/>
      <c r="AU116" s="358"/>
      <c r="AV116" s="398"/>
      <c r="AW116" s="398"/>
      <c r="AX116" s="398"/>
      <c r="AY116" s="398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 x14ac:dyDescent="0.25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439"/>
      <c r="X117" s="439"/>
      <c r="Y117" s="130"/>
      <c r="Z117" s="439"/>
      <c r="AA117" s="130"/>
      <c r="AB117" s="439"/>
      <c r="AC117" s="130"/>
      <c r="AD117" s="439"/>
      <c r="AE117" s="130"/>
      <c r="AF117" s="130"/>
      <c r="AG117" s="165"/>
      <c r="AH117" s="146"/>
      <c r="AI117" s="130"/>
      <c r="AJ117" s="439"/>
      <c r="AK117" s="439"/>
      <c r="AL117" s="130"/>
      <c r="AM117" s="439"/>
      <c r="AN117" s="439"/>
      <c r="AO117" s="439"/>
      <c r="AP117" s="130"/>
      <c r="AQ117" s="439"/>
      <c r="AR117" s="130"/>
      <c r="AS117" s="439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64" t="s">
        <v>159</v>
      </c>
      <c r="B118" s="565"/>
      <c r="C118" s="565"/>
      <c r="D118" s="566" t="s">
        <v>160</v>
      </c>
      <c r="E118" s="566"/>
      <c r="F118" s="566"/>
      <c r="G118" s="567"/>
      <c r="H118" s="135">
        <f>SUM(I118:T118)</f>
        <v>11565113</v>
      </c>
      <c r="I118" s="136">
        <f t="shared" ref="I118:T118" si="268">I119+I136+I146</f>
        <v>0</v>
      </c>
      <c r="J118" s="369">
        <f t="shared" ref="J118:K118" si="269">J119+J136+J146</f>
        <v>858500</v>
      </c>
      <c r="K118" s="411">
        <f t="shared" si="269"/>
        <v>0</v>
      </c>
      <c r="L118" s="161">
        <f t="shared" si="268"/>
        <v>104780</v>
      </c>
      <c r="M118" s="383">
        <f t="shared" si="268"/>
        <v>9775700</v>
      </c>
      <c r="N118" s="158">
        <f t="shared" si="268"/>
        <v>722</v>
      </c>
      <c r="O118" s="137">
        <f t="shared" si="268"/>
        <v>644324</v>
      </c>
      <c r="P118" s="137">
        <f t="shared" ref="P118" si="270">P119+P136+P146</f>
        <v>0</v>
      </c>
      <c r="Q118" s="137">
        <f t="shared" si="268"/>
        <v>179917</v>
      </c>
      <c r="R118" s="137">
        <f t="shared" si="268"/>
        <v>0</v>
      </c>
      <c r="S118" s="137">
        <f t="shared" si="268"/>
        <v>1170</v>
      </c>
      <c r="T118" s="161">
        <f t="shared" si="268"/>
        <v>0</v>
      </c>
      <c r="U118" s="328">
        <f t="shared" ref="U118:U133" si="271">SUM(V118:AG118)</f>
        <v>11508696</v>
      </c>
      <c r="V118" s="136">
        <f>V119+V136+V146</f>
        <v>0</v>
      </c>
      <c r="W118" s="433">
        <f>W119+W136+W146</f>
        <v>858500</v>
      </c>
      <c r="X118" s="433">
        <f>X119+X136+X146</f>
        <v>0</v>
      </c>
      <c r="Y118" s="161">
        <f t="shared" ref="Y118:AG118" si="272">Y119+Y136+Y146</f>
        <v>104780</v>
      </c>
      <c r="Z118" s="458">
        <f t="shared" si="272"/>
        <v>9775700</v>
      </c>
      <c r="AA118" s="158">
        <f t="shared" si="272"/>
        <v>722</v>
      </c>
      <c r="AB118" s="471">
        <f t="shared" si="272"/>
        <v>644324</v>
      </c>
      <c r="AC118" s="137">
        <f t="shared" ref="AC118" si="273">AC119+AC136+AC146</f>
        <v>0</v>
      </c>
      <c r="AD118" s="471">
        <f t="shared" si="272"/>
        <v>123500</v>
      </c>
      <c r="AE118" s="137">
        <f t="shared" si="272"/>
        <v>0</v>
      </c>
      <c r="AF118" s="137">
        <f t="shared" si="272"/>
        <v>1170</v>
      </c>
      <c r="AG118" s="161">
        <f t="shared" si="272"/>
        <v>0</v>
      </c>
      <c r="AH118" s="342">
        <f t="shared" ref="AH118:AH133" si="274">SUM(AI118:AT118)</f>
        <v>11508696</v>
      </c>
      <c r="AI118" s="136">
        <f>AI119+AI136+AI146</f>
        <v>0</v>
      </c>
      <c r="AJ118" s="433">
        <f>AJ119+AJ136+AJ146</f>
        <v>858500</v>
      </c>
      <c r="AK118" s="433">
        <f>AK119+AK136+AK146</f>
        <v>0</v>
      </c>
      <c r="AL118" s="161">
        <f t="shared" ref="AL118:AT118" si="275">AL119+AL136+AL146</f>
        <v>104780</v>
      </c>
      <c r="AM118" s="458">
        <f t="shared" si="275"/>
        <v>9775700</v>
      </c>
      <c r="AN118" s="484">
        <f t="shared" si="275"/>
        <v>722</v>
      </c>
      <c r="AO118" s="471">
        <f t="shared" si="275"/>
        <v>644324</v>
      </c>
      <c r="AP118" s="137">
        <f t="shared" ref="AP118" si="276">AP119+AP136+AP146</f>
        <v>0</v>
      </c>
      <c r="AQ118" s="471">
        <f t="shared" si="275"/>
        <v>123500</v>
      </c>
      <c r="AR118" s="137">
        <f t="shared" si="275"/>
        <v>0</v>
      </c>
      <c r="AS118" s="471">
        <f t="shared" si="275"/>
        <v>1170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 x14ac:dyDescent="0.25">
      <c r="A119" s="557" t="s">
        <v>161</v>
      </c>
      <c r="B119" s="558"/>
      <c r="C119" s="558"/>
      <c r="D119" s="562" t="s">
        <v>173</v>
      </c>
      <c r="E119" s="562"/>
      <c r="F119" s="562"/>
      <c r="G119" s="563"/>
      <c r="H119" s="121">
        <f t="shared" ref="H119:H133" si="277">SUM(I119:T119)</f>
        <v>11565113</v>
      </c>
      <c r="I119" s="122">
        <f>I120</f>
        <v>0</v>
      </c>
      <c r="J119" s="370">
        <f>J120</f>
        <v>858500</v>
      </c>
      <c r="K119" s="412">
        <f t="shared" ref="K119:AT119" si="278">K120</f>
        <v>0</v>
      </c>
      <c r="L119" s="124">
        <f t="shared" si="278"/>
        <v>104780</v>
      </c>
      <c r="M119" s="384">
        <f t="shared" si="278"/>
        <v>9775700</v>
      </c>
      <c r="N119" s="159">
        <f t="shared" si="278"/>
        <v>722</v>
      </c>
      <c r="O119" s="123">
        <f t="shared" si="278"/>
        <v>644324</v>
      </c>
      <c r="P119" s="123">
        <f t="shared" si="278"/>
        <v>0</v>
      </c>
      <c r="Q119" s="123">
        <f t="shared" si="278"/>
        <v>179917</v>
      </c>
      <c r="R119" s="123">
        <f t="shared" si="278"/>
        <v>0</v>
      </c>
      <c r="S119" s="123">
        <f t="shared" si="278"/>
        <v>1170</v>
      </c>
      <c r="T119" s="124">
        <f t="shared" si="278"/>
        <v>0</v>
      </c>
      <c r="U119" s="327">
        <f t="shared" si="271"/>
        <v>11508696</v>
      </c>
      <c r="V119" s="122">
        <f>V120</f>
        <v>0</v>
      </c>
      <c r="W119" s="434">
        <f>W120</f>
        <v>858500</v>
      </c>
      <c r="X119" s="434">
        <f>X120</f>
        <v>0</v>
      </c>
      <c r="Y119" s="124">
        <f t="shared" si="278"/>
        <v>104780</v>
      </c>
      <c r="Z119" s="459">
        <f t="shared" si="278"/>
        <v>9775700</v>
      </c>
      <c r="AA119" s="159">
        <f t="shared" si="278"/>
        <v>722</v>
      </c>
      <c r="AB119" s="472">
        <f t="shared" si="278"/>
        <v>644324</v>
      </c>
      <c r="AC119" s="123">
        <f t="shared" si="278"/>
        <v>0</v>
      </c>
      <c r="AD119" s="472">
        <f t="shared" si="278"/>
        <v>123500</v>
      </c>
      <c r="AE119" s="123">
        <f t="shared" si="278"/>
        <v>0</v>
      </c>
      <c r="AF119" s="123">
        <f t="shared" si="278"/>
        <v>1170</v>
      </c>
      <c r="AG119" s="124">
        <f t="shared" si="278"/>
        <v>0</v>
      </c>
      <c r="AH119" s="343">
        <f t="shared" si="274"/>
        <v>11508696</v>
      </c>
      <c r="AI119" s="122">
        <f>AI120</f>
        <v>0</v>
      </c>
      <c r="AJ119" s="434">
        <f>AJ120</f>
        <v>858500</v>
      </c>
      <c r="AK119" s="434">
        <f>AK120</f>
        <v>0</v>
      </c>
      <c r="AL119" s="124">
        <f t="shared" si="278"/>
        <v>104780</v>
      </c>
      <c r="AM119" s="459">
        <f t="shared" si="278"/>
        <v>9775700</v>
      </c>
      <c r="AN119" s="485">
        <f t="shared" si="278"/>
        <v>722</v>
      </c>
      <c r="AO119" s="472">
        <f t="shared" si="278"/>
        <v>644324</v>
      </c>
      <c r="AP119" s="123">
        <f t="shared" si="278"/>
        <v>0</v>
      </c>
      <c r="AQ119" s="472">
        <f t="shared" si="278"/>
        <v>123500</v>
      </c>
      <c r="AR119" s="123">
        <f t="shared" si="278"/>
        <v>0</v>
      </c>
      <c r="AS119" s="472">
        <f t="shared" si="278"/>
        <v>1170</v>
      </c>
      <c r="AT119" s="124">
        <f t="shared" si="278"/>
        <v>0</v>
      </c>
      <c r="AV119" s="399"/>
      <c r="AW119" s="399"/>
      <c r="AX119" s="399"/>
      <c r="AY119" s="399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 x14ac:dyDescent="0.25">
      <c r="A120" s="295">
        <v>3</v>
      </c>
      <c r="B120" s="81"/>
      <c r="C120" s="128"/>
      <c r="D120" s="532" t="s">
        <v>16</v>
      </c>
      <c r="E120" s="532"/>
      <c r="F120" s="532"/>
      <c r="G120" s="533"/>
      <c r="H120" s="113">
        <f t="shared" si="277"/>
        <v>11565113</v>
      </c>
      <c r="I120" s="115">
        <f>I121+I125+I131</f>
        <v>0</v>
      </c>
      <c r="J120" s="69">
        <f>J121+J125+J131</f>
        <v>858500</v>
      </c>
      <c r="K120" s="406">
        <f t="shared" ref="K120" si="279">K121+K125+K131</f>
        <v>0</v>
      </c>
      <c r="L120" s="117">
        <f t="shared" ref="L120:T120" si="280">L121+L125+L131</f>
        <v>104780</v>
      </c>
      <c r="M120" s="385">
        <f t="shared" si="280"/>
        <v>9775700</v>
      </c>
      <c r="N120" s="133">
        <f t="shared" si="280"/>
        <v>722</v>
      </c>
      <c r="O120" s="116">
        <f t="shared" si="280"/>
        <v>644324</v>
      </c>
      <c r="P120" s="116">
        <f t="shared" ref="P120" si="281">P121+P125+P131</f>
        <v>0</v>
      </c>
      <c r="Q120" s="116">
        <f t="shared" si="280"/>
        <v>179917</v>
      </c>
      <c r="R120" s="116">
        <f t="shared" si="280"/>
        <v>0</v>
      </c>
      <c r="S120" s="116">
        <f t="shared" si="280"/>
        <v>1170</v>
      </c>
      <c r="T120" s="117">
        <f t="shared" si="280"/>
        <v>0</v>
      </c>
      <c r="U120" s="313">
        <f t="shared" si="271"/>
        <v>11508696</v>
      </c>
      <c r="V120" s="115">
        <f>V121+V125+V131</f>
        <v>0</v>
      </c>
      <c r="W120" s="435">
        <f>W121+W125+W131</f>
        <v>858500</v>
      </c>
      <c r="X120" s="435">
        <f>X121+X125+X131</f>
        <v>0</v>
      </c>
      <c r="Y120" s="117">
        <f t="shared" ref="Y120:AG120" si="282">Y121+Y125+Y131</f>
        <v>104780</v>
      </c>
      <c r="Z120" s="460">
        <f t="shared" si="282"/>
        <v>9775700</v>
      </c>
      <c r="AA120" s="133">
        <f t="shared" si="282"/>
        <v>722</v>
      </c>
      <c r="AB120" s="473">
        <f t="shared" si="282"/>
        <v>644324</v>
      </c>
      <c r="AC120" s="116">
        <f t="shared" ref="AC120" si="283">AC121+AC125+AC131</f>
        <v>0</v>
      </c>
      <c r="AD120" s="473">
        <f t="shared" si="282"/>
        <v>123500</v>
      </c>
      <c r="AE120" s="116">
        <f t="shared" si="282"/>
        <v>0</v>
      </c>
      <c r="AF120" s="116">
        <f t="shared" si="282"/>
        <v>1170</v>
      </c>
      <c r="AG120" s="117">
        <f t="shared" si="282"/>
        <v>0</v>
      </c>
      <c r="AH120" s="344">
        <f t="shared" si="274"/>
        <v>11508696</v>
      </c>
      <c r="AI120" s="115">
        <f>AI121+AI125+AI131</f>
        <v>0</v>
      </c>
      <c r="AJ120" s="435">
        <f>AJ121+AJ125+AJ131</f>
        <v>858500</v>
      </c>
      <c r="AK120" s="435">
        <f>AK121+AK125+AK131</f>
        <v>0</v>
      </c>
      <c r="AL120" s="117">
        <f t="shared" ref="AL120:AT120" si="284">AL121+AL125+AL131</f>
        <v>104780</v>
      </c>
      <c r="AM120" s="460">
        <f t="shared" si="284"/>
        <v>9775700</v>
      </c>
      <c r="AN120" s="486">
        <f t="shared" si="284"/>
        <v>722</v>
      </c>
      <c r="AO120" s="473">
        <f t="shared" si="284"/>
        <v>644324</v>
      </c>
      <c r="AP120" s="116">
        <f t="shared" ref="AP120" si="285">AP121+AP125+AP131</f>
        <v>0</v>
      </c>
      <c r="AQ120" s="473">
        <f t="shared" si="284"/>
        <v>123500</v>
      </c>
      <c r="AR120" s="116">
        <f t="shared" si="284"/>
        <v>0</v>
      </c>
      <c r="AS120" s="473">
        <f t="shared" si="284"/>
        <v>1170</v>
      </c>
      <c r="AT120" s="117">
        <f t="shared" si="284"/>
        <v>0</v>
      </c>
      <c r="AV120" s="399"/>
      <c r="AW120" s="399"/>
      <c r="AX120" s="399"/>
      <c r="AY120" s="399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 x14ac:dyDescent="0.25">
      <c r="A121" s="561">
        <v>31</v>
      </c>
      <c r="B121" s="527"/>
      <c r="C121" s="128"/>
      <c r="D121" s="532" t="s">
        <v>0</v>
      </c>
      <c r="E121" s="532"/>
      <c r="F121" s="532"/>
      <c r="G121" s="533"/>
      <c r="H121" s="113">
        <f t="shared" si="277"/>
        <v>9510700</v>
      </c>
      <c r="I121" s="134">
        <f>SUM(I122:I124)</f>
        <v>0</v>
      </c>
      <c r="J121" s="69">
        <f>SUM(J122:J124)</f>
        <v>0</v>
      </c>
      <c r="K121" s="406">
        <f t="shared" ref="K121" si="286">SUM(K122:K124)</f>
        <v>0</v>
      </c>
      <c r="L121" s="117">
        <f t="shared" ref="L121:T121" si="287">SUM(L122:L124)</f>
        <v>0</v>
      </c>
      <c r="M121" s="385">
        <f t="shared" si="287"/>
        <v>9510700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9510700</v>
      </c>
      <c r="V121" s="134">
        <f>SUM(V122:V124)</f>
        <v>0</v>
      </c>
      <c r="W121" s="435">
        <f>SUM(W122:W124)</f>
        <v>0</v>
      </c>
      <c r="X121" s="435">
        <f>SUM(X122:X124)</f>
        <v>0</v>
      </c>
      <c r="Y121" s="117">
        <f t="shared" ref="Y121:AG121" si="289">SUM(Y122:Y124)</f>
        <v>0</v>
      </c>
      <c r="Z121" s="460">
        <f t="shared" si="289"/>
        <v>9510700</v>
      </c>
      <c r="AA121" s="133">
        <f t="shared" si="289"/>
        <v>0</v>
      </c>
      <c r="AB121" s="473">
        <f t="shared" si="289"/>
        <v>0</v>
      </c>
      <c r="AC121" s="116">
        <f t="shared" ref="AC121" si="290">SUM(AC122:AC124)</f>
        <v>0</v>
      </c>
      <c r="AD121" s="473">
        <f t="shared" si="289"/>
        <v>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9510700</v>
      </c>
      <c r="AI121" s="134">
        <f>SUM(AI122:AI124)</f>
        <v>0</v>
      </c>
      <c r="AJ121" s="435">
        <f>SUM(AJ122:AJ124)</f>
        <v>0</v>
      </c>
      <c r="AK121" s="435">
        <f>SUM(AK122:AK124)</f>
        <v>0</v>
      </c>
      <c r="AL121" s="117">
        <f t="shared" ref="AL121:AT121" si="291">SUM(AL122:AL124)</f>
        <v>0</v>
      </c>
      <c r="AM121" s="460">
        <f t="shared" si="291"/>
        <v>9510700</v>
      </c>
      <c r="AN121" s="486">
        <f t="shared" si="291"/>
        <v>0</v>
      </c>
      <c r="AO121" s="473">
        <f t="shared" si="291"/>
        <v>0</v>
      </c>
      <c r="AP121" s="116">
        <f t="shared" ref="AP121" si="292">SUM(AP122:AP124)</f>
        <v>0</v>
      </c>
      <c r="AQ121" s="473">
        <f t="shared" si="291"/>
        <v>0</v>
      </c>
      <c r="AR121" s="116">
        <f t="shared" si="291"/>
        <v>0</v>
      </c>
      <c r="AS121" s="473">
        <f t="shared" si="291"/>
        <v>0</v>
      </c>
      <c r="AT121" s="296">
        <f t="shared" si="291"/>
        <v>0</v>
      </c>
      <c r="AV121" s="401"/>
      <c r="AW121" s="401"/>
      <c r="AX121" s="401"/>
      <c r="AY121" s="401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 x14ac:dyDescent="0.25">
      <c r="A122" s="297"/>
      <c r="B122" s="235"/>
      <c r="C122" s="235">
        <v>311</v>
      </c>
      <c r="D122" s="511" t="s">
        <v>1</v>
      </c>
      <c r="E122" s="511"/>
      <c r="F122" s="511"/>
      <c r="G122" s="511"/>
      <c r="H122" s="114">
        <f t="shared" si="277"/>
        <v>7972360</v>
      </c>
      <c r="I122" s="118"/>
      <c r="J122" s="132"/>
      <c r="K122" s="52"/>
      <c r="L122" s="120"/>
      <c r="M122" s="386">
        <v>7972360</v>
      </c>
      <c r="N122" s="156"/>
      <c r="O122" s="119"/>
      <c r="P122" s="119"/>
      <c r="Q122" s="119"/>
      <c r="R122" s="119"/>
      <c r="S122" s="119"/>
      <c r="T122" s="120"/>
      <c r="U122" s="321">
        <f t="shared" si="271"/>
        <v>7972360</v>
      </c>
      <c r="V122" s="306"/>
      <c r="W122" s="436"/>
      <c r="X122" s="436"/>
      <c r="Y122" s="307"/>
      <c r="Z122" s="461">
        <v>7972360</v>
      </c>
      <c r="AA122" s="308"/>
      <c r="AB122" s="474"/>
      <c r="AC122" s="309"/>
      <c r="AD122" s="474"/>
      <c r="AE122" s="309"/>
      <c r="AF122" s="309"/>
      <c r="AG122" s="307"/>
      <c r="AH122" s="345">
        <f t="shared" si="274"/>
        <v>7972360</v>
      </c>
      <c r="AI122" s="306"/>
      <c r="AJ122" s="436"/>
      <c r="AK122" s="436"/>
      <c r="AL122" s="307"/>
      <c r="AM122" s="461">
        <v>7972360</v>
      </c>
      <c r="AN122" s="467"/>
      <c r="AO122" s="474"/>
      <c r="AP122" s="309"/>
      <c r="AQ122" s="474"/>
      <c r="AR122" s="309"/>
      <c r="AS122" s="474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7"/>
      <c r="B123" s="235"/>
      <c r="C123" s="235">
        <v>312</v>
      </c>
      <c r="D123" s="511" t="s">
        <v>2</v>
      </c>
      <c r="E123" s="511"/>
      <c r="F123" s="511"/>
      <c r="G123" s="512"/>
      <c r="H123" s="114">
        <f t="shared" si="277"/>
        <v>126000</v>
      </c>
      <c r="I123" s="118"/>
      <c r="J123" s="132"/>
      <c r="K123" s="52"/>
      <c r="L123" s="120"/>
      <c r="M123" s="386">
        <v>126000</v>
      </c>
      <c r="N123" s="156"/>
      <c r="O123" s="119"/>
      <c r="P123" s="119"/>
      <c r="Q123" s="119"/>
      <c r="R123" s="119"/>
      <c r="S123" s="119"/>
      <c r="T123" s="120"/>
      <c r="U123" s="321">
        <f t="shared" si="271"/>
        <v>126000</v>
      </c>
      <c r="V123" s="306"/>
      <c r="W123" s="436"/>
      <c r="X123" s="436"/>
      <c r="Y123" s="307"/>
      <c r="Z123" s="461">
        <v>126000</v>
      </c>
      <c r="AA123" s="308"/>
      <c r="AB123" s="474"/>
      <c r="AC123" s="309"/>
      <c r="AD123" s="474"/>
      <c r="AE123" s="309"/>
      <c r="AF123" s="309"/>
      <c r="AG123" s="307"/>
      <c r="AH123" s="345">
        <f t="shared" si="274"/>
        <v>126000</v>
      </c>
      <c r="AI123" s="306"/>
      <c r="AJ123" s="436"/>
      <c r="AK123" s="436"/>
      <c r="AL123" s="307"/>
      <c r="AM123" s="461">
        <v>126000</v>
      </c>
      <c r="AN123" s="467"/>
      <c r="AO123" s="474"/>
      <c r="AP123" s="309"/>
      <c r="AQ123" s="474"/>
      <c r="AR123" s="309"/>
      <c r="AS123" s="474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7"/>
      <c r="B124" s="235"/>
      <c r="C124" s="235">
        <v>313</v>
      </c>
      <c r="D124" s="511" t="s">
        <v>3</v>
      </c>
      <c r="E124" s="511"/>
      <c r="F124" s="511"/>
      <c r="G124" s="511"/>
      <c r="H124" s="114">
        <f t="shared" si="277"/>
        <v>1412340</v>
      </c>
      <c r="I124" s="118"/>
      <c r="J124" s="132"/>
      <c r="K124" s="52"/>
      <c r="L124" s="120"/>
      <c r="M124" s="386">
        <v>1412340</v>
      </c>
      <c r="N124" s="156"/>
      <c r="O124" s="119"/>
      <c r="P124" s="119"/>
      <c r="Q124" s="119"/>
      <c r="R124" s="119"/>
      <c r="S124" s="119"/>
      <c r="T124" s="120"/>
      <c r="U124" s="321">
        <f t="shared" si="271"/>
        <v>1412340</v>
      </c>
      <c r="V124" s="306"/>
      <c r="W124" s="436"/>
      <c r="X124" s="436"/>
      <c r="Y124" s="307"/>
      <c r="Z124" s="461">
        <v>1412340</v>
      </c>
      <c r="AA124" s="308"/>
      <c r="AB124" s="474"/>
      <c r="AC124" s="309"/>
      <c r="AD124" s="474"/>
      <c r="AE124" s="309"/>
      <c r="AF124" s="309"/>
      <c r="AG124" s="307"/>
      <c r="AH124" s="345">
        <f t="shared" si="274"/>
        <v>1412340</v>
      </c>
      <c r="AI124" s="306"/>
      <c r="AJ124" s="436"/>
      <c r="AK124" s="436"/>
      <c r="AL124" s="307"/>
      <c r="AM124" s="461">
        <v>1412340</v>
      </c>
      <c r="AN124" s="467"/>
      <c r="AO124" s="474"/>
      <c r="AP124" s="309"/>
      <c r="AQ124" s="474"/>
      <c r="AR124" s="309"/>
      <c r="AS124" s="474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561">
        <v>32</v>
      </c>
      <c r="B125" s="527"/>
      <c r="C125" s="128"/>
      <c r="D125" s="532" t="s">
        <v>4</v>
      </c>
      <c r="E125" s="532"/>
      <c r="F125" s="532"/>
      <c r="G125" s="533"/>
      <c r="H125" s="113">
        <f t="shared" si="277"/>
        <v>2044413</v>
      </c>
      <c r="I125" s="115">
        <f>SUM(I126:I130)</f>
        <v>0</v>
      </c>
      <c r="J125" s="69">
        <f>SUM(J126:J130)</f>
        <v>848500</v>
      </c>
      <c r="K125" s="406">
        <f t="shared" ref="K125" si="293">SUM(K126:K130)</f>
        <v>0</v>
      </c>
      <c r="L125" s="117">
        <f t="shared" ref="L125:T125" si="294">SUM(L126:L130)</f>
        <v>104780</v>
      </c>
      <c r="M125" s="385">
        <f>SUM(M126:M130)</f>
        <v>265000</v>
      </c>
      <c r="N125" s="133">
        <f t="shared" si="294"/>
        <v>722</v>
      </c>
      <c r="O125" s="116">
        <f t="shared" si="294"/>
        <v>644324</v>
      </c>
      <c r="P125" s="116">
        <f t="shared" ref="P125" si="295">SUM(P126:P130)</f>
        <v>0</v>
      </c>
      <c r="Q125" s="116">
        <f t="shared" si="294"/>
        <v>179917</v>
      </c>
      <c r="R125" s="116">
        <f t="shared" si="294"/>
        <v>0</v>
      </c>
      <c r="S125" s="116">
        <f t="shared" si="294"/>
        <v>1170</v>
      </c>
      <c r="T125" s="117">
        <f t="shared" si="294"/>
        <v>0</v>
      </c>
      <c r="U125" s="313">
        <f t="shared" si="271"/>
        <v>1987996</v>
      </c>
      <c r="V125" s="115">
        <f>SUM(V126:V130)</f>
        <v>0</v>
      </c>
      <c r="W125" s="435">
        <f>SUM(W126:W130)</f>
        <v>848500</v>
      </c>
      <c r="X125" s="435">
        <f>SUM(X126:X130)</f>
        <v>0</v>
      </c>
      <c r="Y125" s="117">
        <f t="shared" ref="Y125" si="296">SUM(Y126:Y130)</f>
        <v>104780</v>
      </c>
      <c r="Z125" s="460">
        <f>SUM(Z126:Z130)</f>
        <v>265000</v>
      </c>
      <c r="AA125" s="133">
        <f t="shared" ref="AA125:AG125" si="297">SUM(AA126:AA130)</f>
        <v>722</v>
      </c>
      <c r="AB125" s="473">
        <f t="shared" si="297"/>
        <v>644324</v>
      </c>
      <c r="AC125" s="116">
        <f t="shared" ref="AC125" si="298">SUM(AC126:AC130)</f>
        <v>0</v>
      </c>
      <c r="AD125" s="473">
        <f t="shared" si="297"/>
        <v>123500</v>
      </c>
      <c r="AE125" s="116">
        <f t="shared" si="297"/>
        <v>0</v>
      </c>
      <c r="AF125" s="116">
        <f t="shared" si="297"/>
        <v>1170</v>
      </c>
      <c r="AG125" s="117">
        <f t="shared" si="297"/>
        <v>0</v>
      </c>
      <c r="AH125" s="344">
        <f t="shared" si="274"/>
        <v>1987996</v>
      </c>
      <c r="AI125" s="115">
        <f>SUM(AI126:AI130)</f>
        <v>0</v>
      </c>
      <c r="AJ125" s="435">
        <f>SUM(AJ126:AJ130)</f>
        <v>848500</v>
      </c>
      <c r="AK125" s="435">
        <f>SUM(AK126:AK130)</f>
        <v>0</v>
      </c>
      <c r="AL125" s="117">
        <f t="shared" ref="AL125" si="299">SUM(AL126:AL130)</f>
        <v>104780</v>
      </c>
      <c r="AM125" s="460">
        <f>SUM(AM126:AM130)</f>
        <v>265000</v>
      </c>
      <c r="AN125" s="486">
        <f t="shared" ref="AN125:AT125" si="300">SUM(AN126:AN130)</f>
        <v>722</v>
      </c>
      <c r="AO125" s="473">
        <f t="shared" si="300"/>
        <v>644324</v>
      </c>
      <c r="AP125" s="116">
        <f t="shared" ref="AP125" si="301">SUM(AP126:AP130)</f>
        <v>0</v>
      </c>
      <c r="AQ125" s="473">
        <f t="shared" si="300"/>
        <v>123500</v>
      </c>
      <c r="AR125" s="116">
        <f t="shared" si="300"/>
        <v>0</v>
      </c>
      <c r="AS125" s="473">
        <f t="shared" si="300"/>
        <v>1170</v>
      </c>
      <c r="AT125" s="117">
        <f t="shared" si="300"/>
        <v>0</v>
      </c>
      <c r="AV125" s="401"/>
      <c r="AW125" s="401"/>
      <c r="AX125" s="401"/>
      <c r="AY125" s="401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 x14ac:dyDescent="0.25">
      <c r="A126" s="297"/>
      <c r="B126" s="235"/>
      <c r="C126" s="235">
        <v>321</v>
      </c>
      <c r="D126" s="511" t="s">
        <v>5</v>
      </c>
      <c r="E126" s="511"/>
      <c r="F126" s="511"/>
      <c r="G126" s="511"/>
      <c r="H126" s="114">
        <f t="shared" si="277"/>
        <v>324600</v>
      </c>
      <c r="I126" s="118"/>
      <c r="J126" s="132">
        <v>50000</v>
      </c>
      <c r="K126" s="52"/>
      <c r="L126" s="120"/>
      <c r="M126" s="386">
        <v>265000</v>
      </c>
      <c r="N126" s="156"/>
      <c r="O126" s="119">
        <v>9600</v>
      </c>
      <c r="P126" s="119"/>
      <c r="Q126" s="119"/>
      <c r="R126" s="119"/>
      <c r="S126" s="119"/>
      <c r="T126" s="120"/>
      <c r="U126" s="321">
        <f t="shared" si="271"/>
        <v>324600</v>
      </c>
      <c r="V126" s="306"/>
      <c r="W126" s="436">
        <v>50000</v>
      </c>
      <c r="X126" s="436"/>
      <c r="Y126" s="307"/>
      <c r="Z126" s="461">
        <v>265000</v>
      </c>
      <c r="AA126" s="308"/>
      <c r="AB126" s="474">
        <v>9600</v>
      </c>
      <c r="AC126" s="309"/>
      <c r="AD126" s="474"/>
      <c r="AE126" s="309"/>
      <c r="AF126" s="309"/>
      <c r="AG126" s="307"/>
      <c r="AH126" s="345">
        <f t="shared" si="274"/>
        <v>324600</v>
      </c>
      <c r="AI126" s="306"/>
      <c r="AJ126" s="436">
        <v>50000</v>
      </c>
      <c r="AK126" s="436"/>
      <c r="AL126" s="307"/>
      <c r="AM126" s="461">
        <v>265000</v>
      </c>
      <c r="AN126" s="467"/>
      <c r="AO126" s="474">
        <v>9600</v>
      </c>
      <c r="AP126" s="309"/>
      <c r="AQ126" s="474"/>
      <c r="AR126" s="309"/>
      <c r="AS126" s="474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7"/>
      <c r="B127" s="235"/>
      <c r="C127" s="235">
        <v>322</v>
      </c>
      <c r="D127" s="511" t="s">
        <v>6</v>
      </c>
      <c r="E127" s="511"/>
      <c r="F127" s="511"/>
      <c r="G127" s="511"/>
      <c r="H127" s="114">
        <f t="shared" si="277"/>
        <v>1233026</v>
      </c>
      <c r="I127" s="118"/>
      <c r="J127" s="132">
        <v>585500</v>
      </c>
      <c r="K127" s="52"/>
      <c r="L127" s="120">
        <v>104780</v>
      </c>
      <c r="M127" s="386"/>
      <c r="N127" s="156">
        <v>722</v>
      </c>
      <c r="O127" s="119">
        <v>542024</v>
      </c>
      <c r="P127" s="119"/>
      <c r="Q127" s="119"/>
      <c r="R127" s="119"/>
      <c r="S127" s="119"/>
      <c r="T127" s="120"/>
      <c r="U127" s="321">
        <f t="shared" si="271"/>
        <v>1233026</v>
      </c>
      <c r="V127" s="306"/>
      <c r="W127" s="436">
        <v>585500</v>
      </c>
      <c r="X127" s="436"/>
      <c r="Y127" s="451">
        <v>104780</v>
      </c>
      <c r="Z127" s="461"/>
      <c r="AA127" s="467">
        <v>722</v>
      </c>
      <c r="AB127" s="474">
        <v>542024</v>
      </c>
      <c r="AC127" s="309"/>
      <c r="AD127" s="474"/>
      <c r="AE127" s="309"/>
      <c r="AF127" s="309"/>
      <c r="AG127" s="307"/>
      <c r="AH127" s="345">
        <f t="shared" si="274"/>
        <v>1232304</v>
      </c>
      <c r="AI127" s="306"/>
      <c r="AJ127" s="436">
        <v>585500</v>
      </c>
      <c r="AK127" s="436"/>
      <c r="AL127" s="451">
        <v>104780</v>
      </c>
      <c r="AM127" s="461"/>
      <c r="AN127" s="467"/>
      <c r="AO127" s="474">
        <v>542024</v>
      </c>
      <c r="AP127" s="309"/>
      <c r="AQ127" s="474"/>
      <c r="AR127" s="309"/>
      <c r="AS127" s="474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7"/>
      <c r="B128" s="235"/>
      <c r="C128" s="235">
        <v>323</v>
      </c>
      <c r="D128" s="511" t="s">
        <v>7</v>
      </c>
      <c r="E128" s="511"/>
      <c r="F128" s="511"/>
      <c r="G128" s="511"/>
      <c r="H128" s="114">
        <f>SUM(I128:T128)</f>
        <v>342470</v>
      </c>
      <c r="I128" s="118"/>
      <c r="J128" s="132">
        <v>190000</v>
      </c>
      <c r="K128" s="52"/>
      <c r="L128" s="120"/>
      <c r="M128" s="386"/>
      <c r="N128" s="156"/>
      <c r="O128" s="119">
        <v>69000</v>
      </c>
      <c r="P128" s="119"/>
      <c r="Q128" s="119">
        <v>82300</v>
      </c>
      <c r="R128" s="119"/>
      <c r="S128" s="119">
        <v>1170</v>
      </c>
      <c r="T128" s="120"/>
      <c r="U128" s="321">
        <f t="shared" si="271"/>
        <v>342470</v>
      </c>
      <c r="V128" s="306"/>
      <c r="W128" s="436">
        <v>190000</v>
      </c>
      <c r="X128" s="436"/>
      <c r="Y128" s="307"/>
      <c r="Z128" s="461"/>
      <c r="AA128" s="308"/>
      <c r="AB128" s="474">
        <v>69000</v>
      </c>
      <c r="AC128" s="309"/>
      <c r="AD128" s="474">
        <v>82300</v>
      </c>
      <c r="AE128" s="309"/>
      <c r="AF128" s="474">
        <v>1170</v>
      </c>
      <c r="AG128" s="307"/>
      <c r="AH128" s="345">
        <f t="shared" si="274"/>
        <v>343192</v>
      </c>
      <c r="AI128" s="306"/>
      <c r="AJ128" s="436">
        <v>190000</v>
      </c>
      <c r="AK128" s="436"/>
      <c r="AL128" s="307"/>
      <c r="AM128" s="461"/>
      <c r="AN128" s="467">
        <v>722</v>
      </c>
      <c r="AO128" s="474">
        <v>69000</v>
      </c>
      <c r="AP128" s="309"/>
      <c r="AQ128" s="474">
        <v>82300</v>
      </c>
      <c r="AR128" s="309"/>
      <c r="AS128" s="474">
        <v>1170</v>
      </c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7"/>
      <c r="B129" s="235"/>
      <c r="C129" s="235">
        <v>324</v>
      </c>
      <c r="D129" s="511" t="s">
        <v>101</v>
      </c>
      <c r="E129" s="511"/>
      <c r="F129" s="511"/>
      <c r="G129" s="511"/>
      <c r="H129" s="114">
        <f t="shared" si="277"/>
        <v>80117</v>
      </c>
      <c r="I129" s="118"/>
      <c r="J129" s="132"/>
      <c r="K129" s="52"/>
      <c r="L129" s="120"/>
      <c r="M129" s="386"/>
      <c r="N129" s="156"/>
      <c r="O129" s="119">
        <v>23700</v>
      </c>
      <c r="P129" s="119"/>
      <c r="Q129" s="119">
        <v>56417</v>
      </c>
      <c r="R129" s="119"/>
      <c r="S129" s="119"/>
      <c r="T129" s="120"/>
      <c r="U129" s="321">
        <f t="shared" si="271"/>
        <v>23700</v>
      </c>
      <c r="V129" s="306"/>
      <c r="W129" s="436"/>
      <c r="X129" s="436"/>
      <c r="Y129" s="307"/>
      <c r="Z129" s="461"/>
      <c r="AA129" s="308"/>
      <c r="AB129" s="474">
        <v>23700</v>
      </c>
      <c r="AC129" s="309"/>
      <c r="AD129" s="474"/>
      <c r="AE129" s="309"/>
      <c r="AF129" s="309"/>
      <c r="AG129" s="307"/>
      <c r="AH129" s="345">
        <f t="shared" si="274"/>
        <v>23700</v>
      </c>
      <c r="AI129" s="306"/>
      <c r="AJ129" s="436"/>
      <c r="AK129" s="436"/>
      <c r="AL129" s="307"/>
      <c r="AM129" s="461"/>
      <c r="AN129" s="467"/>
      <c r="AO129" s="474">
        <v>23700</v>
      </c>
      <c r="AP129" s="309"/>
      <c r="AQ129" s="474"/>
      <c r="AR129" s="309"/>
      <c r="AS129" s="474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7"/>
      <c r="B130" s="235"/>
      <c r="C130" s="235">
        <v>329</v>
      </c>
      <c r="D130" s="511" t="s">
        <v>8</v>
      </c>
      <c r="E130" s="511"/>
      <c r="F130" s="511"/>
      <c r="G130" s="512"/>
      <c r="H130" s="114">
        <f t="shared" si="277"/>
        <v>64200</v>
      </c>
      <c r="I130" s="118"/>
      <c r="J130" s="132">
        <v>23000</v>
      </c>
      <c r="K130" s="52"/>
      <c r="L130" s="120"/>
      <c r="M130" s="386"/>
      <c r="N130" s="156"/>
      <c r="O130" s="119"/>
      <c r="P130" s="119"/>
      <c r="Q130" s="119">
        <v>41200</v>
      </c>
      <c r="R130" s="119"/>
      <c r="S130" s="119"/>
      <c r="T130" s="120"/>
      <c r="U130" s="321">
        <f t="shared" si="271"/>
        <v>64200</v>
      </c>
      <c r="V130" s="306"/>
      <c r="W130" s="436">
        <v>23000</v>
      </c>
      <c r="X130" s="436"/>
      <c r="Y130" s="307"/>
      <c r="Z130" s="461"/>
      <c r="AA130" s="308"/>
      <c r="AB130" s="474"/>
      <c r="AC130" s="309"/>
      <c r="AD130" s="474">
        <v>41200</v>
      </c>
      <c r="AE130" s="309"/>
      <c r="AF130" s="309"/>
      <c r="AG130" s="307"/>
      <c r="AH130" s="345">
        <f t="shared" si="274"/>
        <v>64200</v>
      </c>
      <c r="AI130" s="306"/>
      <c r="AJ130" s="436">
        <v>23000</v>
      </c>
      <c r="AK130" s="436"/>
      <c r="AL130" s="307"/>
      <c r="AM130" s="461"/>
      <c r="AN130" s="467"/>
      <c r="AO130" s="474"/>
      <c r="AP130" s="309"/>
      <c r="AQ130" s="474">
        <v>41200</v>
      </c>
      <c r="AR130" s="309"/>
      <c r="AS130" s="474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561">
        <v>34</v>
      </c>
      <c r="B131" s="527"/>
      <c r="C131" s="128"/>
      <c r="D131" s="532" t="s">
        <v>9</v>
      </c>
      <c r="E131" s="532"/>
      <c r="F131" s="532"/>
      <c r="G131" s="533"/>
      <c r="H131" s="113">
        <f t="shared" si="277"/>
        <v>10000</v>
      </c>
      <c r="I131" s="115">
        <f>I132+I133</f>
        <v>0</v>
      </c>
      <c r="J131" s="69">
        <f>J132+J133</f>
        <v>10000</v>
      </c>
      <c r="K131" s="406">
        <f t="shared" ref="K131" si="302">K132+K133</f>
        <v>0</v>
      </c>
      <c r="L131" s="117">
        <f t="shared" ref="L131:T131" si="303">L132+L133</f>
        <v>0</v>
      </c>
      <c r="M131" s="385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10000</v>
      </c>
      <c r="V131" s="115">
        <f>V132+V133</f>
        <v>0</v>
      </c>
      <c r="W131" s="435">
        <f>W132+W133</f>
        <v>10000</v>
      </c>
      <c r="X131" s="435">
        <f>X132+X133</f>
        <v>0</v>
      </c>
      <c r="Y131" s="117">
        <f t="shared" ref="Y131:AG131" si="305">Y132+Y133</f>
        <v>0</v>
      </c>
      <c r="Z131" s="460">
        <f t="shared" si="305"/>
        <v>0</v>
      </c>
      <c r="AA131" s="133">
        <f t="shared" si="305"/>
        <v>0</v>
      </c>
      <c r="AB131" s="473">
        <f t="shared" si="305"/>
        <v>0</v>
      </c>
      <c r="AC131" s="116">
        <f t="shared" ref="AC131" si="306">AC132+AC133</f>
        <v>0</v>
      </c>
      <c r="AD131" s="473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10000</v>
      </c>
      <c r="AI131" s="115">
        <f>AI132+AI133</f>
        <v>0</v>
      </c>
      <c r="AJ131" s="435">
        <f>AJ132+AJ133</f>
        <v>10000</v>
      </c>
      <c r="AK131" s="435">
        <f>AK132+AK133</f>
        <v>0</v>
      </c>
      <c r="AL131" s="117">
        <f t="shared" ref="AL131:AT131" si="307">AL132+AL133</f>
        <v>0</v>
      </c>
      <c r="AM131" s="460">
        <f t="shared" si="307"/>
        <v>0</v>
      </c>
      <c r="AN131" s="486">
        <f t="shared" si="307"/>
        <v>0</v>
      </c>
      <c r="AO131" s="473">
        <f t="shared" si="307"/>
        <v>0</v>
      </c>
      <c r="AP131" s="116">
        <f t="shared" ref="AP131" si="308">AP132+AP133</f>
        <v>0</v>
      </c>
      <c r="AQ131" s="473">
        <f t="shared" si="307"/>
        <v>0</v>
      </c>
      <c r="AR131" s="116">
        <f t="shared" si="307"/>
        <v>0</v>
      </c>
      <c r="AS131" s="473">
        <f t="shared" si="307"/>
        <v>0</v>
      </c>
      <c r="AT131" s="117">
        <f t="shared" si="307"/>
        <v>0</v>
      </c>
      <c r="AV131" s="401"/>
      <c r="AW131" s="401"/>
      <c r="AX131" s="401"/>
      <c r="AY131" s="401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 x14ac:dyDescent="0.25">
      <c r="A132" s="297"/>
      <c r="B132" s="235"/>
      <c r="C132" s="235">
        <v>342</v>
      </c>
      <c r="D132" s="511" t="s">
        <v>91</v>
      </c>
      <c r="E132" s="511"/>
      <c r="F132" s="511"/>
      <c r="G132" s="511"/>
      <c r="H132" s="114">
        <f t="shared" si="277"/>
        <v>0</v>
      </c>
      <c r="I132" s="118"/>
      <c r="J132" s="132"/>
      <c r="K132" s="52"/>
      <c r="L132" s="120"/>
      <c r="M132" s="386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436"/>
      <c r="X132" s="436"/>
      <c r="Y132" s="307"/>
      <c r="Z132" s="461"/>
      <c r="AA132" s="308"/>
      <c r="AB132" s="474"/>
      <c r="AC132" s="309"/>
      <c r="AD132" s="474"/>
      <c r="AE132" s="309"/>
      <c r="AF132" s="309"/>
      <c r="AG132" s="307"/>
      <c r="AH132" s="345">
        <f t="shared" si="274"/>
        <v>0</v>
      </c>
      <c r="AI132" s="306"/>
      <c r="AJ132" s="436"/>
      <c r="AK132" s="436"/>
      <c r="AL132" s="307"/>
      <c r="AM132" s="461"/>
      <c r="AN132" s="467"/>
      <c r="AO132" s="474"/>
      <c r="AP132" s="309"/>
      <c r="AQ132" s="474"/>
      <c r="AR132" s="309"/>
      <c r="AS132" s="474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7"/>
      <c r="B133" s="235"/>
      <c r="C133" s="235">
        <v>343</v>
      </c>
      <c r="D133" s="511" t="s">
        <v>10</v>
      </c>
      <c r="E133" s="511"/>
      <c r="F133" s="511"/>
      <c r="G133" s="511"/>
      <c r="H133" s="114">
        <f t="shared" si="277"/>
        <v>10000</v>
      </c>
      <c r="I133" s="118"/>
      <c r="J133" s="132">
        <v>10000</v>
      </c>
      <c r="K133" s="52"/>
      <c r="L133" s="120"/>
      <c r="M133" s="386"/>
      <c r="N133" s="156"/>
      <c r="O133" s="119"/>
      <c r="P133" s="119"/>
      <c r="Q133" s="119"/>
      <c r="R133" s="119"/>
      <c r="S133" s="119"/>
      <c r="T133" s="120"/>
      <c r="U133" s="321">
        <f t="shared" si="271"/>
        <v>10000</v>
      </c>
      <c r="V133" s="306"/>
      <c r="W133" s="436">
        <v>10000</v>
      </c>
      <c r="X133" s="436"/>
      <c r="Y133" s="307"/>
      <c r="Z133" s="461"/>
      <c r="AA133" s="308"/>
      <c r="AB133" s="474"/>
      <c r="AC133" s="309"/>
      <c r="AD133" s="474"/>
      <c r="AE133" s="309"/>
      <c r="AF133" s="309"/>
      <c r="AG133" s="307"/>
      <c r="AH133" s="345">
        <f t="shared" si="274"/>
        <v>10000</v>
      </c>
      <c r="AI133" s="306"/>
      <c r="AJ133" s="436">
        <v>10000</v>
      </c>
      <c r="AK133" s="436"/>
      <c r="AL133" s="307"/>
      <c r="AM133" s="461"/>
      <c r="AN133" s="467"/>
      <c r="AO133" s="474"/>
      <c r="AP133" s="309"/>
      <c r="AQ133" s="474"/>
      <c r="AR133" s="309"/>
      <c r="AS133" s="474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 x14ac:dyDescent="0.25">
      <c r="A134" s="349"/>
      <c r="B134" s="350"/>
      <c r="D134" s="352"/>
      <c r="E134" s="352"/>
      <c r="F134" s="352"/>
      <c r="G134" s="352"/>
      <c r="I134" s="573" t="s">
        <v>181</v>
      </c>
      <c r="J134" s="573"/>
      <c r="K134" s="573"/>
      <c r="L134" s="573"/>
      <c r="M134" s="573"/>
      <c r="N134" s="573"/>
      <c r="O134" s="573"/>
      <c r="P134" s="573"/>
      <c r="Q134" s="573"/>
      <c r="R134" s="573"/>
      <c r="S134" s="573"/>
      <c r="T134" s="576"/>
      <c r="V134" s="573" t="s">
        <v>181</v>
      </c>
      <c r="W134" s="573"/>
      <c r="X134" s="573"/>
      <c r="Y134" s="573"/>
      <c r="Z134" s="573"/>
      <c r="AA134" s="573"/>
      <c r="AB134" s="573"/>
      <c r="AC134" s="573"/>
      <c r="AD134" s="573"/>
      <c r="AE134" s="573"/>
      <c r="AF134" s="573"/>
      <c r="AG134" s="576"/>
      <c r="AI134" s="573" t="s">
        <v>181</v>
      </c>
      <c r="AJ134" s="573"/>
      <c r="AK134" s="573"/>
      <c r="AL134" s="573"/>
      <c r="AM134" s="573"/>
      <c r="AN134" s="573"/>
      <c r="AO134" s="573"/>
      <c r="AP134" s="573"/>
      <c r="AQ134" s="573"/>
      <c r="AR134" s="573"/>
      <c r="AS134" s="573"/>
      <c r="AT134" s="576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 x14ac:dyDescent="0.25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439"/>
      <c r="X135" s="439"/>
      <c r="Y135" s="130"/>
      <c r="Z135" s="439"/>
      <c r="AA135" s="130"/>
      <c r="AB135" s="439"/>
      <c r="AC135" s="130"/>
      <c r="AD135" s="439"/>
      <c r="AE135" s="130"/>
      <c r="AF135" s="130"/>
      <c r="AG135" s="165"/>
      <c r="AH135" s="146"/>
      <c r="AI135" s="130"/>
      <c r="AJ135" s="439"/>
      <c r="AK135" s="439"/>
      <c r="AL135" s="130"/>
      <c r="AM135" s="439"/>
      <c r="AN135" s="439"/>
      <c r="AO135" s="439"/>
      <c r="AP135" s="130"/>
      <c r="AQ135" s="439"/>
      <c r="AR135" s="130"/>
      <c r="AS135" s="439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557" t="s">
        <v>162</v>
      </c>
      <c r="B136" s="558"/>
      <c r="C136" s="558"/>
      <c r="D136" s="559" t="s">
        <v>144</v>
      </c>
      <c r="E136" s="559"/>
      <c r="F136" s="559"/>
      <c r="G136" s="560"/>
      <c r="H136" s="121">
        <f t="shared" ref="H136:H144" si="309">SUM(I136:T136)</f>
        <v>0</v>
      </c>
      <c r="I136" s="122">
        <f>I137+I141</f>
        <v>0</v>
      </c>
      <c r="J136" s="370">
        <f>J137+J141</f>
        <v>0</v>
      </c>
      <c r="K136" s="412">
        <f t="shared" ref="K136" si="310">K137+K141</f>
        <v>0</v>
      </c>
      <c r="L136" s="124">
        <f t="shared" ref="L136:T136" si="311">L137+L141</f>
        <v>0</v>
      </c>
      <c r="M136" s="384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7">
        <f t="shared" ref="U136:U144" si="313">SUM(V136:AG136)</f>
        <v>0</v>
      </c>
      <c r="V136" s="122">
        <f>V137+V141</f>
        <v>0</v>
      </c>
      <c r="W136" s="434">
        <f>W137+W141</f>
        <v>0</v>
      </c>
      <c r="X136" s="434">
        <f>X137+X141</f>
        <v>0</v>
      </c>
      <c r="Y136" s="124">
        <f t="shared" ref="Y136:AB136" si="314">Y137+Y141</f>
        <v>0</v>
      </c>
      <c r="Z136" s="459">
        <f t="shared" si="314"/>
        <v>0</v>
      </c>
      <c r="AA136" s="159">
        <f t="shared" si="314"/>
        <v>0</v>
      </c>
      <c r="AB136" s="472">
        <f t="shared" si="314"/>
        <v>0</v>
      </c>
      <c r="AC136" s="123">
        <f t="shared" ref="AC136" si="315">AC137+AC141</f>
        <v>0</v>
      </c>
      <c r="AD136" s="472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3">
        <f t="shared" ref="AH136:AH144" si="317">SUM(AI136:AT136)</f>
        <v>0</v>
      </c>
      <c r="AI136" s="122">
        <f>AI137+AI141</f>
        <v>0</v>
      </c>
      <c r="AJ136" s="434">
        <f>AJ137+AJ141</f>
        <v>0</v>
      </c>
      <c r="AK136" s="434">
        <f>AK137+AK141</f>
        <v>0</v>
      </c>
      <c r="AL136" s="124">
        <f t="shared" ref="AL136:AO136" si="318">AL137+AL141</f>
        <v>0</v>
      </c>
      <c r="AM136" s="459">
        <f t="shared" si="318"/>
        <v>0</v>
      </c>
      <c r="AN136" s="485">
        <f t="shared" si="318"/>
        <v>0</v>
      </c>
      <c r="AO136" s="472">
        <f t="shared" si="318"/>
        <v>0</v>
      </c>
      <c r="AP136" s="123">
        <f t="shared" ref="AP136" si="319">AP137+AP141</f>
        <v>0</v>
      </c>
      <c r="AQ136" s="472">
        <f>AQ137+AQ141</f>
        <v>0</v>
      </c>
      <c r="AR136" s="123">
        <f t="shared" ref="AR136:AT136" si="320">AR137+AR141</f>
        <v>0</v>
      </c>
      <c r="AS136" s="472">
        <f t="shared" si="320"/>
        <v>0</v>
      </c>
      <c r="AT136" s="124">
        <f t="shared" si="320"/>
        <v>0</v>
      </c>
      <c r="AV136" s="399"/>
      <c r="AW136" s="399"/>
      <c r="AX136" s="399"/>
      <c r="AY136" s="399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 x14ac:dyDescent="0.25">
      <c r="A137" s="295">
        <v>3</v>
      </c>
      <c r="B137" s="81"/>
      <c r="C137" s="128"/>
      <c r="D137" s="532" t="s">
        <v>16</v>
      </c>
      <c r="E137" s="532"/>
      <c r="F137" s="532"/>
      <c r="G137" s="533"/>
      <c r="H137" s="113">
        <f t="shared" si="309"/>
        <v>0</v>
      </c>
      <c r="I137" s="115">
        <f>I138</f>
        <v>0</v>
      </c>
      <c r="J137" s="69">
        <f>J138</f>
        <v>0</v>
      </c>
      <c r="K137" s="406">
        <f t="shared" ref="K137:AT137" si="321">K138</f>
        <v>0</v>
      </c>
      <c r="L137" s="117">
        <f t="shared" si="321"/>
        <v>0</v>
      </c>
      <c r="M137" s="385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435">
        <f>W138</f>
        <v>0</v>
      </c>
      <c r="X137" s="435">
        <f>X138</f>
        <v>0</v>
      </c>
      <c r="Y137" s="117">
        <f t="shared" si="321"/>
        <v>0</v>
      </c>
      <c r="Z137" s="460">
        <f t="shared" si="321"/>
        <v>0</v>
      </c>
      <c r="AA137" s="133">
        <f t="shared" si="321"/>
        <v>0</v>
      </c>
      <c r="AB137" s="473">
        <f t="shared" si="321"/>
        <v>0</v>
      </c>
      <c r="AC137" s="116">
        <f t="shared" si="321"/>
        <v>0</v>
      </c>
      <c r="AD137" s="473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435">
        <f>AJ138</f>
        <v>0</v>
      </c>
      <c r="AK137" s="435">
        <f>AK138</f>
        <v>0</v>
      </c>
      <c r="AL137" s="117">
        <f t="shared" si="321"/>
        <v>0</v>
      </c>
      <c r="AM137" s="460">
        <f t="shared" si="321"/>
        <v>0</v>
      </c>
      <c r="AN137" s="486">
        <f t="shared" si="321"/>
        <v>0</v>
      </c>
      <c r="AO137" s="473">
        <f t="shared" si="321"/>
        <v>0</v>
      </c>
      <c r="AP137" s="116">
        <f t="shared" si="321"/>
        <v>0</v>
      </c>
      <c r="AQ137" s="473">
        <f t="shared" si="321"/>
        <v>0</v>
      </c>
      <c r="AR137" s="116">
        <f t="shared" si="321"/>
        <v>0</v>
      </c>
      <c r="AS137" s="473">
        <f t="shared" si="321"/>
        <v>0</v>
      </c>
      <c r="AT137" s="117">
        <f t="shared" si="321"/>
        <v>0</v>
      </c>
      <c r="AV137" s="399"/>
      <c r="AW137" s="399"/>
      <c r="AX137" s="399"/>
      <c r="AY137" s="399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 x14ac:dyDescent="0.25">
      <c r="A138" s="561">
        <v>32</v>
      </c>
      <c r="B138" s="527"/>
      <c r="C138" s="128"/>
      <c r="D138" s="532" t="s">
        <v>4</v>
      </c>
      <c r="E138" s="532"/>
      <c r="F138" s="532"/>
      <c r="G138" s="533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06">
        <f t="shared" ref="K138" si="322">SUM(K139:K140)</f>
        <v>0</v>
      </c>
      <c r="L138" s="117">
        <f t="shared" ref="L138:T138" si="323">SUM(L139:L140)</f>
        <v>0</v>
      </c>
      <c r="M138" s="385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435">
        <f>SUM(W139:W140)</f>
        <v>0</v>
      </c>
      <c r="X138" s="435">
        <f>SUM(X139:X140)</f>
        <v>0</v>
      </c>
      <c r="Y138" s="117">
        <f t="shared" ref="Y138:AG138" si="325">SUM(Y139:Y140)</f>
        <v>0</v>
      </c>
      <c r="Z138" s="460">
        <f t="shared" si="325"/>
        <v>0</v>
      </c>
      <c r="AA138" s="133">
        <f t="shared" si="325"/>
        <v>0</v>
      </c>
      <c r="AB138" s="473">
        <f t="shared" si="325"/>
        <v>0</v>
      </c>
      <c r="AC138" s="116">
        <f t="shared" ref="AC138" si="326">SUM(AC139:AC140)</f>
        <v>0</v>
      </c>
      <c r="AD138" s="473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435">
        <f>SUM(AJ139:AJ140)</f>
        <v>0</v>
      </c>
      <c r="AK138" s="435">
        <f>SUM(AK139:AK140)</f>
        <v>0</v>
      </c>
      <c r="AL138" s="117">
        <f t="shared" ref="AL138:AT138" si="327">SUM(AL139:AL140)</f>
        <v>0</v>
      </c>
      <c r="AM138" s="460">
        <f t="shared" si="327"/>
        <v>0</v>
      </c>
      <c r="AN138" s="486">
        <f t="shared" si="327"/>
        <v>0</v>
      </c>
      <c r="AO138" s="473">
        <f t="shared" si="327"/>
        <v>0</v>
      </c>
      <c r="AP138" s="116">
        <f t="shared" ref="AP138" si="328">SUM(AP139:AP140)</f>
        <v>0</v>
      </c>
      <c r="AQ138" s="473">
        <f t="shared" si="327"/>
        <v>0</v>
      </c>
      <c r="AR138" s="116">
        <f t="shared" si="327"/>
        <v>0</v>
      </c>
      <c r="AS138" s="473">
        <f t="shared" si="327"/>
        <v>0</v>
      </c>
      <c r="AT138" s="117">
        <f t="shared" si="327"/>
        <v>0</v>
      </c>
      <c r="AV138" s="401"/>
      <c r="AW138" s="401"/>
      <c r="AX138" s="401"/>
      <c r="AY138" s="401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 x14ac:dyDescent="0.25">
      <c r="A139" s="297"/>
      <c r="B139" s="235"/>
      <c r="C139" s="235">
        <v>322</v>
      </c>
      <c r="D139" s="511" t="s">
        <v>6</v>
      </c>
      <c r="E139" s="511"/>
      <c r="F139" s="511"/>
      <c r="G139" s="512"/>
      <c r="H139" s="114">
        <f t="shared" si="309"/>
        <v>0</v>
      </c>
      <c r="I139" s="118"/>
      <c r="J139" s="132"/>
      <c r="K139" s="52"/>
      <c r="L139" s="120"/>
      <c r="M139" s="386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436"/>
      <c r="X139" s="436"/>
      <c r="Y139" s="307"/>
      <c r="Z139" s="461"/>
      <c r="AA139" s="308"/>
      <c r="AB139" s="474"/>
      <c r="AC139" s="309"/>
      <c r="AD139" s="474"/>
      <c r="AE139" s="309"/>
      <c r="AF139" s="309"/>
      <c r="AG139" s="307"/>
      <c r="AH139" s="345">
        <f t="shared" si="317"/>
        <v>0</v>
      </c>
      <c r="AI139" s="306"/>
      <c r="AJ139" s="436"/>
      <c r="AK139" s="436"/>
      <c r="AL139" s="307"/>
      <c r="AM139" s="461"/>
      <c r="AN139" s="467"/>
      <c r="AO139" s="474"/>
      <c r="AP139" s="309"/>
      <c r="AQ139" s="474"/>
      <c r="AR139" s="309"/>
      <c r="AS139" s="474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7"/>
      <c r="B140" s="235"/>
      <c r="C140" s="235">
        <v>323</v>
      </c>
      <c r="D140" s="511" t="s">
        <v>7</v>
      </c>
      <c r="E140" s="511"/>
      <c r="F140" s="511"/>
      <c r="G140" s="512"/>
      <c r="H140" s="114">
        <f t="shared" si="309"/>
        <v>0</v>
      </c>
      <c r="I140" s="118"/>
      <c r="J140" s="132"/>
      <c r="K140" s="52"/>
      <c r="L140" s="120"/>
      <c r="M140" s="386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436"/>
      <c r="X140" s="436"/>
      <c r="Y140" s="307"/>
      <c r="Z140" s="461"/>
      <c r="AA140" s="308"/>
      <c r="AB140" s="474"/>
      <c r="AC140" s="309"/>
      <c r="AD140" s="474"/>
      <c r="AE140" s="309"/>
      <c r="AF140" s="309"/>
      <c r="AG140" s="307"/>
      <c r="AH140" s="345">
        <f t="shared" si="317"/>
        <v>0</v>
      </c>
      <c r="AI140" s="306"/>
      <c r="AJ140" s="436"/>
      <c r="AK140" s="436"/>
      <c r="AL140" s="307"/>
      <c r="AM140" s="461"/>
      <c r="AN140" s="467"/>
      <c r="AO140" s="474"/>
      <c r="AP140" s="309"/>
      <c r="AQ140" s="474"/>
      <c r="AR140" s="309"/>
      <c r="AS140" s="474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5">
        <v>4</v>
      </c>
      <c r="B141" s="78"/>
      <c r="C141" s="78"/>
      <c r="D141" s="601" t="s">
        <v>17</v>
      </c>
      <c r="E141" s="601"/>
      <c r="F141" s="601"/>
      <c r="G141" s="602"/>
      <c r="H141" s="113">
        <f t="shared" si="309"/>
        <v>0</v>
      </c>
      <c r="I141" s="115">
        <f>I142</f>
        <v>0</v>
      </c>
      <c r="J141" s="69">
        <f>J142</f>
        <v>0</v>
      </c>
      <c r="K141" s="406">
        <f t="shared" ref="K141:AT141" si="329">K142</f>
        <v>0</v>
      </c>
      <c r="L141" s="117">
        <f t="shared" si="329"/>
        <v>0</v>
      </c>
      <c r="M141" s="385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3">
        <f t="shared" si="313"/>
        <v>0</v>
      </c>
      <c r="V141" s="115">
        <f>V142</f>
        <v>0</v>
      </c>
      <c r="W141" s="435">
        <f>W142</f>
        <v>0</v>
      </c>
      <c r="X141" s="435">
        <f>X142</f>
        <v>0</v>
      </c>
      <c r="Y141" s="117">
        <f t="shared" si="329"/>
        <v>0</v>
      </c>
      <c r="Z141" s="460">
        <f t="shared" si="329"/>
        <v>0</v>
      </c>
      <c r="AA141" s="133">
        <f t="shared" si="329"/>
        <v>0</v>
      </c>
      <c r="AB141" s="473">
        <f t="shared" si="329"/>
        <v>0</v>
      </c>
      <c r="AC141" s="116">
        <f t="shared" si="329"/>
        <v>0</v>
      </c>
      <c r="AD141" s="473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4">
        <f t="shared" si="317"/>
        <v>0</v>
      </c>
      <c r="AI141" s="115">
        <f>AI142</f>
        <v>0</v>
      </c>
      <c r="AJ141" s="435">
        <f>AJ142</f>
        <v>0</v>
      </c>
      <c r="AK141" s="435">
        <f>AK142</f>
        <v>0</v>
      </c>
      <c r="AL141" s="117">
        <f t="shared" si="329"/>
        <v>0</v>
      </c>
      <c r="AM141" s="460">
        <f t="shared" si="329"/>
        <v>0</v>
      </c>
      <c r="AN141" s="486">
        <f t="shared" si="329"/>
        <v>0</v>
      </c>
      <c r="AO141" s="473">
        <f t="shared" si="329"/>
        <v>0</v>
      </c>
      <c r="AP141" s="116">
        <f t="shared" si="329"/>
        <v>0</v>
      </c>
      <c r="AQ141" s="473">
        <f t="shared" si="329"/>
        <v>0</v>
      </c>
      <c r="AR141" s="116">
        <f t="shared" si="329"/>
        <v>0</v>
      </c>
      <c r="AS141" s="473">
        <f t="shared" si="329"/>
        <v>0</v>
      </c>
      <c r="AT141" s="117">
        <f t="shared" si="329"/>
        <v>0</v>
      </c>
      <c r="AV141" s="399"/>
      <c r="AW141" s="399"/>
      <c r="AX141" s="399"/>
      <c r="AY141" s="399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 x14ac:dyDescent="0.25">
      <c r="A142" s="561">
        <v>42</v>
      </c>
      <c r="B142" s="527"/>
      <c r="C142" s="275"/>
      <c r="D142" s="532" t="s">
        <v>47</v>
      </c>
      <c r="E142" s="532"/>
      <c r="F142" s="532"/>
      <c r="G142" s="533"/>
      <c r="H142" s="113">
        <f t="shared" si="309"/>
        <v>0</v>
      </c>
      <c r="I142" s="115">
        <f>SUM(I143:I144)</f>
        <v>0</v>
      </c>
      <c r="J142" s="69">
        <f>SUM(J143:J144)</f>
        <v>0</v>
      </c>
      <c r="K142" s="406">
        <f t="shared" ref="K142" si="330">SUM(K143:K144)</f>
        <v>0</v>
      </c>
      <c r="L142" s="117">
        <f t="shared" ref="L142:T142" si="331">SUM(L143:L144)</f>
        <v>0</v>
      </c>
      <c r="M142" s="385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3">
        <f t="shared" si="313"/>
        <v>0</v>
      </c>
      <c r="V142" s="115">
        <f>SUM(V143:V144)</f>
        <v>0</v>
      </c>
      <c r="W142" s="435">
        <f>SUM(W143:W144)</f>
        <v>0</v>
      </c>
      <c r="X142" s="435">
        <f>SUM(X143:X144)</f>
        <v>0</v>
      </c>
      <c r="Y142" s="117">
        <f t="shared" ref="Y142:AG142" si="333">SUM(Y143:Y144)</f>
        <v>0</v>
      </c>
      <c r="Z142" s="460">
        <f t="shared" si="333"/>
        <v>0</v>
      </c>
      <c r="AA142" s="133">
        <f t="shared" si="333"/>
        <v>0</v>
      </c>
      <c r="AB142" s="473">
        <f t="shared" si="333"/>
        <v>0</v>
      </c>
      <c r="AC142" s="116">
        <f t="shared" ref="AC142" si="334">SUM(AC143:AC144)</f>
        <v>0</v>
      </c>
      <c r="AD142" s="473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4">
        <f t="shared" si="317"/>
        <v>0</v>
      </c>
      <c r="AI142" s="115">
        <f>SUM(AI143:AI144)</f>
        <v>0</v>
      </c>
      <c r="AJ142" s="435">
        <f>SUM(AJ143:AJ144)</f>
        <v>0</v>
      </c>
      <c r="AK142" s="435">
        <f>SUM(AK143:AK144)</f>
        <v>0</v>
      </c>
      <c r="AL142" s="117">
        <f t="shared" ref="AL142:AT142" si="335">SUM(AL143:AL144)</f>
        <v>0</v>
      </c>
      <c r="AM142" s="460">
        <f t="shared" si="335"/>
        <v>0</v>
      </c>
      <c r="AN142" s="486">
        <f t="shared" si="335"/>
        <v>0</v>
      </c>
      <c r="AO142" s="473">
        <f t="shared" si="335"/>
        <v>0</v>
      </c>
      <c r="AP142" s="116">
        <f t="shared" ref="AP142" si="336">SUM(AP143:AP144)</f>
        <v>0</v>
      </c>
      <c r="AQ142" s="473">
        <f t="shared" si="335"/>
        <v>0</v>
      </c>
      <c r="AR142" s="116">
        <f t="shared" si="335"/>
        <v>0</v>
      </c>
      <c r="AS142" s="473">
        <f t="shared" si="335"/>
        <v>0</v>
      </c>
      <c r="AT142" s="117">
        <f t="shared" si="335"/>
        <v>0</v>
      </c>
      <c r="AV142" s="401"/>
      <c r="AW142" s="401"/>
      <c r="AX142" s="401"/>
      <c r="AY142" s="401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 x14ac:dyDescent="0.25">
      <c r="A143" s="298"/>
      <c r="B143" s="235"/>
      <c r="C143" s="235">
        <v>421</v>
      </c>
      <c r="D143" s="511" t="s">
        <v>76</v>
      </c>
      <c r="E143" s="511"/>
      <c r="F143" s="511"/>
      <c r="G143" s="512"/>
      <c r="H143" s="114">
        <f t="shared" si="309"/>
        <v>0</v>
      </c>
      <c r="I143" s="118"/>
      <c r="J143" s="132"/>
      <c r="K143" s="52"/>
      <c r="L143" s="120"/>
      <c r="M143" s="386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436"/>
      <c r="X143" s="436"/>
      <c r="Y143" s="307"/>
      <c r="Z143" s="461"/>
      <c r="AA143" s="308"/>
      <c r="AB143" s="474"/>
      <c r="AC143" s="309"/>
      <c r="AD143" s="474"/>
      <c r="AE143" s="309"/>
      <c r="AF143" s="309"/>
      <c r="AG143" s="307"/>
      <c r="AH143" s="345">
        <f t="shared" si="317"/>
        <v>0</v>
      </c>
      <c r="AI143" s="306"/>
      <c r="AJ143" s="436"/>
      <c r="AK143" s="436"/>
      <c r="AL143" s="307"/>
      <c r="AM143" s="461"/>
      <c r="AN143" s="467"/>
      <c r="AO143" s="474"/>
      <c r="AP143" s="309"/>
      <c r="AQ143" s="474"/>
      <c r="AR143" s="309"/>
      <c r="AS143" s="474"/>
      <c r="AT143" s="307"/>
      <c r="AV143" s="401"/>
      <c r="AW143" s="401"/>
      <c r="AX143" s="401"/>
      <c r="AY143" s="401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 x14ac:dyDescent="0.25">
      <c r="A144" s="297"/>
      <c r="B144" s="235"/>
      <c r="C144" s="235">
        <v>422</v>
      </c>
      <c r="D144" s="511" t="s">
        <v>11</v>
      </c>
      <c r="E144" s="511"/>
      <c r="F144" s="511"/>
      <c r="G144" s="512"/>
      <c r="H144" s="114">
        <f t="shared" si="309"/>
        <v>0</v>
      </c>
      <c r="I144" s="118"/>
      <c r="J144" s="132"/>
      <c r="K144" s="52"/>
      <c r="L144" s="120"/>
      <c r="M144" s="386"/>
      <c r="N144" s="156"/>
      <c r="O144" s="119"/>
      <c r="P144" s="119"/>
      <c r="Q144" s="119"/>
      <c r="R144" s="119"/>
      <c r="S144" s="119"/>
      <c r="T144" s="120"/>
      <c r="U144" s="321">
        <f t="shared" si="313"/>
        <v>0</v>
      </c>
      <c r="V144" s="306"/>
      <c r="W144" s="436"/>
      <c r="X144" s="436"/>
      <c r="Y144" s="307"/>
      <c r="Z144" s="461"/>
      <c r="AA144" s="308"/>
      <c r="AB144" s="474"/>
      <c r="AC144" s="309"/>
      <c r="AD144" s="474"/>
      <c r="AE144" s="309"/>
      <c r="AF144" s="309"/>
      <c r="AG144" s="307"/>
      <c r="AH144" s="346">
        <f t="shared" si="317"/>
        <v>0</v>
      </c>
      <c r="AI144" s="306"/>
      <c r="AJ144" s="436"/>
      <c r="AK144" s="436"/>
      <c r="AL144" s="307"/>
      <c r="AM144" s="461"/>
      <c r="AN144" s="467"/>
      <c r="AO144" s="474"/>
      <c r="AP144" s="309"/>
      <c r="AQ144" s="474"/>
      <c r="AR144" s="309"/>
      <c r="AS144" s="474"/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439"/>
      <c r="X145" s="439"/>
      <c r="Y145" s="130"/>
      <c r="Z145" s="439"/>
      <c r="AA145" s="130"/>
      <c r="AB145" s="439"/>
      <c r="AC145" s="130"/>
      <c r="AD145" s="439"/>
      <c r="AE145" s="130"/>
      <c r="AF145" s="130"/>
      <c r="AG145" s="165"/>
      <c r="AH145" s="146"/>
      <c r="AI145" s="130"/>
      <c r="AJ145" s="439"/>
      <c r="AK145" s="439"/>
      <c r="AL145" s="130"/>
      <c r="AM145" s="439"/>
      <c r="AN145" s="439"/>
      <c r="AO145" s="439"/>
      <c r="AP145" s="130"/>
      <c r="AQ145" s="439"/>
      <c r="AR145" s="130"/>
      <c r="AS145" s="439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557" t="s">
        <v>163</v>
      </c>
      <c r="B146" s="558"/>
      <c r="C146" s="558"/>
      <c r="D146" s="559" t="s">
        <v>145</v>
      </c>
      <c r="E146" s="559"/>
      <c r="F146" s="559"/>
      <c r="G146" s="560"/>
      <c r="H146" s="121">
        <f>SUM(I146:T146)</f>
        <v>0</v>
      </c>
      <c r="I146" s="122">
        <f>I147</f>
        <v>0</v>
      </c>
      <c r="J146" s="370">
        <f>J147</f>
        <v>0</v>
      </c>
      <c r="K146" s="412">
        <f t="shared" ref="K146:AL147" si="337">K147</f>
        <v>0</v>
      </c>
      <c r="L146" s="124">
        <f t="shared" si="337"/>
        <v>0</v>
      </c>
      <c r="M146" s="384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0</v>
      </c>
      <c r="V146" s="122">
        <f t="shared" ref="V146:X147" si="338">V147</f>
        <v>0</v>
      </c>
      <c r="W146" s="434">
        <f t="shared" si="338"/>
        <v>0</v>
      </c>
      <c r="X146" s="434">
        <f t="shared" si="338"/>
        <v>0</v>
      </c>
      <c r="Y146" s="124">
        <f t="shared" si="337"/>
        <v>0</v>
      </c>
      <c r="Z146" s="459">
        <f t="shared" si="337"/>
        <v>0</v>
      </c>
      <c r="AA146" s="159">
        <f t="shared" si="337"/>
        <v>0</v>
      </c>
      <c r="AB146" s="472">
        <f t="shared" si="337"/>
        <v>0</v>
      </c>
      <c r="AC146" s="123">
        <f t="shared" si="337"/>
        <v>0</v>
      </c>
      <c r="AD146" s="472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0</v>
      </c>
      <c r="AI146" s="122">
        <f t="shared" ref="AI146:AK147" si="339">AI147</f>
        <v>0</v>
      </c>
      <c r="AJ146" s="434">
        <f t="shared" si="339"/>
        <v>0</v>
      </c>
      <c r="AK146" s="434">
        <f t="shared" si="339"/>
        <v>0</v>
      </c>
      <c r="AL146" s="124">
        <f t="shared" si="337"/>
        <v>0</v>
      </c>
      <c r="AM146" s="459">
        <f t="shared" ref="AL146:AT147" si="340">AM147</f>
        <v>0</v>
      </c>
      <c r="AN146" s="485">
        <f t="shared" si="340"/>
        <v>0</v>
      </c>
      <c r="AO146" s="472">
        <f t="shared" si="340"/>
        <v>0</v>
      </c>
      <c r="AP146" s="123">
        <f t="shared" si="340"/>
        <v>0</v>
      </c>
      <c r="AQ146" s="472">
        <f t="shared" si="340"/>
        <v>0</v>
      </c>
      <c r="AR146" s="123">
        <f t="shared" si="340"/>
        <v>0</v>
      </c>
      <c r="AS146" s="472">
        <f t="shared" si="340"/>
        <v>0</v>
      </c>
      <c r="AT146" s="124">
        <f t="shared" si="340"/>
        <v>0</v>
      </c>
      <c r="AV146" s="399"/>
      <c r="AW146" s="399"/>
      <c r="AX146" s="399"/>
      <c r="AY146" s="399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 x14ac:dyDescent="0.25">
      <c r="A147" s="295">
        <v>3</v>
      </c>
      <c r="B147" s="81"/>
      <c r="C147" s="128"/>
      <c r="D147" s="532" t="s">
        <v>16</v>
      </c>
      <c r="E147" s="532"/>
      <c r="F147" s="532"/>
      <c r="G147" s="533"/>
      <c r="H147" s="113">
        <f>SUM(I147:T147)</f>
        <v>0</v>
      </c>
      <c r="I147" s="115">
        <f>I148</f>
        <v>0</v>
      </c>
      <c r="J147" s="69">
        <f>J148</f>
        <v>0</v>
      </c>
      <c r="K147" s="406">
        <f t="shared" si="337"/>
        <v>0</v>
      </c>
      <c r="L147" s="117">
        <f t="shared" si="337"/>
        <v>0</v>
      </c>
      <c r="M147" s="385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0</v>
      </c>
      <c r="V147" s="115">
        <f t="shared" si="338"/>
        <v>0</v>
      </c>
      <c r="W147" s="435">
        <f t="shared" si="338"/>
        <v>0</v>
      </c>
      <c r="X147" s="435">
        <f t="shared" si="338"/>
        <v>0</v>
      </c>
      <c r="Y147" s="117">
        <f t="shared" si="337"/>
        <v>0</v>
      </c>
      <c r="Z147" s="460">
        <f t="shared" si="337"/>
        <v>0</v>
      </c>
      <c r="AA147" s="133">
        <f t="shared" si="337"/>
        <v>0</v>
      </c>
      <c r="AB147" s="473">
        <f t="shared" si="337"/>
        <v>0</v>
      </c>
      <c r="AC147" s="116">
        <f t="shared" si="337"/>
        <v>0</v>
      </c>
      <c r="AD147" s="473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0</v>
      </c>
      <c r="AI147" s="115">
        <f t="shared" si="339"/>
        <v>0</v>
      </c>
      <c r="AJ147" s="435">
        <f t="shared" si="339"/>
        <v>0</v>
      </c>
      <c r="AK147" s="435">
        <f t="shared" si="339"/>
        <v>0</v>
      </c>
      <c r="AL147" s="117">
        <f t="shared" si="340"/>
        <v>0</v>
      </c>
      <c r="AM147" s="460">
        <f t="shared" si="340"/>
        <v>0</v>
      </c>
      <c r="AN147" s="486">
        <f t="shared" si="340"/>
        <v>0</v>
      </c>
      <c r="AO147" s="473">
        <f t="shared" si="340"/>
        <v>0</v>
      </c>
      <c r="AP147" s="116">
        <f t="shared" si="340"/>
        <v>0</v>
      </c>
      <c r="AQ147" s="473">
        <f t="shared" si="340"/>
        <v>0</v>
      </c>
      <c r="AR147" s="116">
        <f t="shared" si="340"/>
        <v>0</v>
      </c>
      <c r="AS147" s="473">
        <f t="shared" si="340"/>
        <v>0</v>
      </c>
      <c r="AT147" s="117">
        <f t="shared" si="340"/>
        <v>0</v>
      </c>
      <c r="AV147" s="399"/>
      <c r="AW147" s="399"/>
      <c r="AX147" s="399"/>
      <c r="AY147" s="399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 x14ac:dyDescent="0.25">
      <c r="A148" s="561">
        <v>32</v>
      </c>
      <c r="B148" s="527"/>
      <c r="C148" s="128"/>
      <c r="D148" s="532" t="s">
        <v>4</v>
      </c>
      <c r="E148" s="532"/>
      <c r="F148" s="532"/>
      <c r="G148" s="533"/>
      <c r="H148" s="113">
        <f>SUM(I148:T148)</f>
        <v>0</v>
      </c>
      <c r="I148" s="115">
        <f>I149+I150</f>
        <v>0</v>
      </c>
      <c r="J148" s="69">
        <f>J149+J150</f>
        <v>0</v>
      </c>
      <c r="K148" s="406">
        <f t="shared" ref="K148" si="341">K149+K150</f>
        <v>0</v>
      </c>
      <c r="L148" s="117">
        <f t="shared" ref="L148:T148" si="342">L149+L150</f>
        <v>0</v>
      </c>
      <c r="M148" s="385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0</v>
      </c>
      <c r="V148" s="115">
        <f>V149+V150</f>
        <v>0</v>
      </c>
      <c r="W148" s="435">
        <f>W149+W150</f>
        <v>0</v>
      </c>
      <c r="X148" s="435">
        <f>X149+X150</f>
        <v>0</v>
      </c>
      <c r="Y148" s="117">
        <f t="shared" ref="Y148:AG148" si="344">Y149+Y150</f>
        <v>0</v>
      </c>
      <c r="Z148" s="460">
        <f t="shared" si="344"/>
        <v>0</v>
      </c>
      <c r="AA148" s="133">
        <f t="shared" si="344"/>
        <v>0</v>
      </c>
      <c r="AB148" s="473">
        <f t="shared" si="344"/>
        <v>0</v>
      </c>
      <c r="AC148" s="116">
        <f t="shared" ref="AC148" si="345">AC149+AC150</f>
        <v>0</v>
      </c>
      <c r="AD148" s="473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0</v>
      </c>
      <c r="AI148" s="115">
        <f>AI149+AI150</f>
        <v>0</v>
      </c>
      <c r="AJ148" s="435">
        <f>AJ149+AJ150</f>
        <v>0</v>
      </c>
      <c r="AK148" s="435">
        <f>AK149+AK150</f>
        <v>0</v>
      </c>
      <c r="AL148" s="117">
        <f t="shared" ref="AL148:AT148" si="346">AL149+AL150</f>
        <v>0</v>
      </c>
      <c r="AM148" s="460">
        <f t="shared" si="346"/>
        <v>0</v>
      </c>
      <c r="AN148" s="486">
        <f t="shared" si="346"/>
        <v>0</v>
      </c>
      <c r="AO148" s="473">
        <f t="shared" si="346"/>
        <v>0</v>
      </c>
      <c r="AP148" s="116">
        <f t="shared" ref="AP148" si="347">AP149+AP150</f>
        <v>0</v>
      </c>
      <c r="AQ148" s="473">
        <f t="shared" si="346"/>
        <v>0</v>
      </c>
      <c r="AR148" s="116">
        <f t="shared" si="346"/>
        <v>0</v>
      </c>
      <c r="AS148" s="473">
        <f t="shared" si="346"/>
        <v>0</v>
      </c>
      <c r="AT148" s="117">
        <f t="shared" si="346"/>
        <v>0</v>
      </c>
      <c r="AV148" s="401"/>
      <c r="AW148" s="401"/>
      <c r="AX148" s="401"/>
      <c r="AY148" s="401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 x14ac:dyDescent="0.25">
      <c r="A149" s="297"/>
      <c r="B149" s="235"/>
      <c r="C149" s="235">
        <v>322</v>
      </c>
      <c r="D149" s="511" t="s">
        <v>6</v>
      </c>
      <c r="E149" s="511"/>
      <c r="F149" s="511"/>
      <c r="G149" s="511"/>
      <c r="H149" s="114">
        <f>SUM(I149:T149)</f>
        <v>0</v>
      </c>
      <c r="I149" s="118"/>
      <c r="J149" s="132"/>
      <c r="K149" s="52"/>
      <c r="L149" s="120"/>
      <c r="M149" s="386"/>
      <c r="N149" s="156"/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436"/>
      <c r="X149" s="436"/>
      <c r="Y149" s="307"/>
      <c r="Z149" s="461"/>
      <c r="AA149" s="308"/>
      <c r="AB149" s="474"/>
      <c r="AC149" s="309"/>
      <c r="AD149" s="474"/>
      <c r="AE149" s="309"/>
      <c r="AF149" s="309"/>
      <c r="AG149" s="307"/>
      <c r="AH149" s="345">
        <f>SUM(AI149:AT149)</f>
        <v>0</v>
      </c>
      <c r="AI149" s="306"/>
      <c r="AJ149" s="436"/>
      <c r="AK149" s="436"/>
      <c r="AL149" s="307"/>
      <c r="AM149" s="461"/>
      <c r="AN149" s="467"/>
      <c r="AO149" s="474"/>
      <c r="AP149" s="309"/>
      <c r="AQ149" s="474"/>
      <c r="AR149" s="309"/>
      <c r="AS149" s="474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7"/>
      <c r="B150" s="235"/>
      <c r="C150" s="235">
        <v>323</v>
      </c>
      <c r="D150" s="511" t="s">
        <v>7</v>
      </c>
      <c r="E150" s="511"/>
      <c r="F150" s="511"/>
      <c r="G150" s="511"/>
      <c r="H150" s="114">
        <f>SUM(I150:T150)</f>
        <v>0</v>
      </c>
      <c r="I150" s="118"/>
      <c r="J150" s="132"/>
      <c r="K150" s="52"/>
      <c r="L150" s="120"/>
      <c r="M150" s="386"/>
      <c r="N150" s="156"/>
      <c r="O150" s="119"/>
      <c r="P150" s="119"/>
      <c r="Q150" s="119"/>
      <c r="R150" s="119"/>
      <c r="S150" s="119"/>
      <c r="T150" s="120"/>
      <c r="U150" s="321">
        <f>SUM(V150:AG150)</f>
        <v>0</v>
      </c>
      <c r="V150" s="306"/>
      <c r="W150" s="436"/>
      <c r="X150" s="436"/>
      <c r="Y150" s="307"/>
      <c r="Z150" s="461"/>
      <c r="AA150" s="308"/>
      <c r="AB150" s="474"/>
      <c r="AC150" s="309"/>
      <c r="AD150" s="474"/>
      <c r="AE150" s="309"/>
      <c r="AF150" s="309"/>
      <c r="AG150" s="307"/>
      <c r="AH150" s="345">
        <f>SUM(AI150:AT150)</f>
        <v>0</v>
      </c>
      <c r="AI150" s="306"/>
      <c r="AJ150" s="436"/>
      <c r="AK150" s="436"/>
      <c r="AL150" s="307"/>
      <c r="AM150" s="461"/>
      <c r="AN150" s="467"/>
      <c r="AO150" s="474"/>
      <c r="AP150" s="309"/>
      <c r="AQ150" s="474"/>
      <c r="AR150" s="309"/>
      <c r="AS150" s="474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439"/>
      <c r="X151" s="439"/>
      <c r="Y151" s="130"/>
      <c r="Z151" s="439"/>
      <c r="AA151" s="130"/>
      <c r="AB151" s="439"/>
      <c r="AC151" s="130"/>
      <c r="AD151" s="439"/>
      <c r="AE151" s="130"/>
      <c r="AF151" s="130"/>
      <c r="AG151" s="165"/>
      <c r="AH151" s="146"/>
      <c r="AI151" s="130"/>
      <c r="AJ151" s="439"/>
      <c r="AK151" s="439"/>
      <c r="AL151" s="130"/>
      <c r="AM151" s="439"/>
      <c r="AN151" s="439"/>
      <c r="AO151" s="439"/>
      <c r="AP151" s="130"/>
      <c r="AQ151" s="439"/>
      <c r="AR151" s="130"/>
      <c r="AS151" s="439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64" t="s">
        <v>174</v>
      </c>
      <c r="B152" s="565"/>
      <c r="C152" s="565"/>
      <c r="D152" s="566" t="s">
        <v>175</v>
      </c>
      <c r="E152" s="566"/>
      <c r="F152" s="566"/>
      <c r="G152" s="567"/>
      <c r="H152" s="135">
        <f t="shared" ref="H152:H157" si="348">SUM(I152:T152)</f>
        <v>0</v>
      </c>
      <c r="I152" s="136">
        <f t="shared" ref="I152:J154" si="349">I153</f>
        <v>0</v>
      </c>
      <c r="J152" s="369">
        <f t="shared" si="349"/>
        <v>0</v>
      </c>
      <c r="K152" s="411">
        <f t="shared" ref="K152:T152" si="350">K153</f>
        <v>0</v>
      </c>
      <c r="L152" s="161">
        <f t="shared" si="350"/>
        <v>0</v>
      </c>
      <c r="M152" s="383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433">
        <f t="shared" si="352"/>
        <v>0</v>
      </c>
      <c r="X152" s="433">
        <f t="shared" si="352"/>
        <v>0</v>
      </c>
      <c r="Y152" s="161">
        <f t="shared" si="352"/>
        <v>0</v>
      </c>
      <c r="Z152" s="458">
        <f t="shared" si="352"/>
        <v>0</v>
      </c>
      <c r="AA152" s="158">
        <f t="shared" si="352"/>
        <v>0</v>
      </c>
      <c r="AB152" s="471">
        <f t="shared" si="352"/>
        <v>0</v>
      </c>
      <c r="AC152" s="137">
        <f t="shared" si="352"/>
        <v>0</v>
      </c>
      <c r="AD152" s="471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433">
        <f t="shared" si="354"/>
        <v>0</v>
      </c>
      <c r="AK152" s="433">
        <f t="shared" si="354"/>
        <v>0</v>
      </c>
      <c r="AL152" s="161">
        <f t="shared" si="354"/>
        <v>0</v>
      </c>
      <c r="AM152" s="458">
        <f t="shared" si="354"/>
        <v>0</v>
      </c>
      <c r="AN152" s="484">
        <f t="shared" si="354"/>
        <v>0</v>
      </c>
      <c r="AO152" s="471">
        <f t="shared" si="354"/>
        <v>0</v>
      </c>
      <c r="AP152" s="137">
        <f t="shared" si="354"/>
        <v>0</v>
      </c>
      <c r="AQ152" s="471">
        <f t="shared" si="354"/>
        <v>0</v>
      </c>
      <c r="AR152" s="137">
        <f>AR153</f>
        <v>0</v>
      </c>
      <c r="AS152" s="471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 x14ac:dyDescent="0.25">
      <c r="A153" s="557" t="s">
        <v>176</v>
      </c>
      <c r="B153" s="558"/>
      <c r="C153" s="558"/>
      <c r="D153" s="559" t="s">
        <v>177</v>
      </c>
      <c r="E153" s="559"/>
      <c r="F153" s="559"/>
      <c r="G153" s="560"/>
      <c r="H153" s="121">
        <f t="shared" si="348"/>
        <v>0</v>
      </c>
      <c r="I153" s="122">
        <f t="shared" si="349"/>
        <v>0</v>
      </c>
      <c r="J153" s="370">
        <f t="shared" si="349"/>
        <v>0</v>
      </c>
      <c r="K153" s="412">
        <f t="shared" ref="K153:T154" si="355">K154</f>
        <v>0</v>
      </c>
      <c r="L153" s="124">
        <f t="shared" si="355"/>
        <v>0</v>
      </c>
      <c r="M153" s="384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434">
        <f t="shared" si="356"/>
        <v>0</v>
      </c>
      <c r="X153" s="434">
        <f t="shared" si="356"/>
        <v>0</v>
      </c>
      <c r="Y153" s="124">
        <f t="shared" si="356"/>
        <v>0</v>
      </c>
      <c r="Z153" s="459">
        <f t="shared" si="356"/>
        <v>0</v>
      </c>
      <c r="AA153" s="159">
        <f t="shared" si="356"/>
        <v>0</v>
      </c>
      <c r="AB153" s="472">
        <f t="shared" si="356"/>
        <v>0</v>
      </c>
      <c r="AC153" s="123">
        <f t="shared" si="356"/>
        <v>0</v>
      </c>
      <c r="AD153" s="472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434">
        <f t="shared" si="357"/>
        <v>0</v>
      </c>
      <c r="AK153" s="434">
        <f t="shared" si="357"/>
        <v>0</v>
      </c>
      <c r="AL153" s="124">
        <f t="shared" si="357"/>
        <v>0</v>
      </c>
      <c r="AM153" s="459">
        <f t="shared" si="357"/>
        <v>0</v>
      </c>
      <c r="AN153" s="485">
        <f t="shared" si="357"/>
        <v>0</v>
      </c>
      <c r="AO153" s="472">
        <f t="shared" si="357"/>
        <v>0</v>
      </c>
      <c r="AP153" s="123">
        <f t="shared" si="357"/>
        <v>0</v>
      </c>
      <c r="AQ153" s="472">
        <f t="shared" si="357"/>
        <v>0</v>
      </c>
      <c r="AR153" s="123">
        <f>AR154</f>
        <v>0</v>
      </c>
      <c r="AS153" s="472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 x14ac:dyDescent="0.25">
      <c r="A154" s="295">
        <v>5</v>
      </c>
      <c r="B154" s="81"/>
      <c r="C154" s="81"/>
      <c r="D154" s="532" t="s">
        <v>74</v>
      </c>
      <c r="E154" s="532"/>
      <c r="F154" s="532"/>
      <c r="G154" s="533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06">
        <f t="shared" si="355"/>
        <v>0</v>
      </c>
      <c r="L154" s="117">
        <f t="shared" si="355"/>
        <v>0</v>
      </c>
      <c r="M154" s="385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435">
        <f t="shared" si="356"/>
        <v>0</v>
      </c>
      <c r="X154" s="435">
        <f t="shared" si="356"/>
        <v>0</v>
      </c>
      <c r="Y154" s="117">
        <f t="shared" si="356"/>
        <v>0</v>
      </c>
      <c r="Z154" s="460">
        <f t="shared" si="356"/>
        <v>0</v>
      </c>
      <c r="AA154" s="133">
        <f t="shared" si="356"/>
        <v>0</v>
      </c>
      <c r="AB154" s="473">
        <f t="shared" si="356"/>
        <v>0</v>
      </c>
      <c r="AC154" s="116">
        <f t="shared" si="356"/>
        <v>0</v>
      </c>
      <c r="AD154" s="473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435">
        <f t="shared" si="357"/>
        <v>0</v>
      </c>
      <c r="AK154" s="435">
        <f t="shared" si="357"/>
        <v>0</v>
      </c>
      <c r="AL154" s="117">
        <f t="shared" si="357"/>
        <v>0</v>
      </c>
      <c r="AM154" s="460">
        <f t="shared" si="357"/>
        <v>0</v>
      </c>
      <c r="AN154" s="486">
        <f t="shared" si="357"/>
        <v>0</v>
      </c>
      <c r="AO154" s="473">
        <f t="shared" si="357"/>
        <v>0</v>
      </c>
      <c r="AP154" s="116">
        <f t="shared" si="357"/>
        <v>0</v>
      </c>
      <c r="AQ154" s="473">
        <f t="shared" si="357"/>
        <v>0</v>
      </c>
      <c r="AR154" s="116">
        <f>AR155</f>
        <v>0</v>
      </c>
      <c r="AS154" s="473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 x14ac:dyDescent="0.25">
      <c r="A155" s="561">
        <v>54</v>
      </c>
      <c r="B155" s="527"/>
      <c r="C155" s="67"/>
      <c r="D155" s="532" t="s">
        <v>72</v>
      </c>
      <c r="E155" s="532"/>
      <c r="F155" s="532"/>
      <c r="G155" s="533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06">
        <f t="shared" si="359"/>
        <v>0</v>
      </c>
      <c r="L155" s="117">
        <f t="shared" si="358"/>
        <v>0</v>
      </c>
      <c r="M155" s="385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435">
        <f t="shared" ref="W155:X155" si="362">W156+W157</f>
        <v>0</v>
      </c>
      <c r="X155" s="435">
        <f t="shared" si="362"/>
        <v>0</v>
      </c>
      <c r="Y155" s="117">
        <f t="shared" si="361"/>
        <v>0</v>
      </c>
      <c r="Z155" s="460">
        <f t="shared" si="361"/>
        <v>0</v>
      </c>
      <c r="AA155" s="133">
        <f t="shared" si="361"/>
        <v>0</v>
      </c>
      <c r="AB155" s="473">
        <f t="shared" si="361"/>
        <v>0</v>
      </c>
      <c r="AC155" s="116">
        <f t="shared" ref="AC155" si="363">AC156+AC157</f>
        <v>0</v>
      </c>
      <c r="AD155" s="473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435">
        <f t="shared" ref="AJ155:AK155" si="365">AJ156+AJ157</f>
        <v>0</v>
      </c>
      <c r="AK155" s="435">
        <f t="shared" si="365"/>
        <v>0</v>
      </c>
      <c r="AL155" s="117">
        <f t="shared" si="364"/>
        <v>0</v>
      </c>
      <c r="AM155" s="460">
        <f t="shared" si="364"/>
        <v>0</v>
      </c>
      <c r="AN155" s="486">
        <f t="shared" si="364"/>
        <v>0</v>
      </c>
      <c r="AO155" s="473">
        <f t="shared" si="364"/>
        <v>0</v>
      </c>
      <c r="AP155" s="116">
        <f t="shared" ref="AP155" si="366">AP156+AP157</f>
        <v>0</v>
      </c>
      <c r="AQ155" s="473">
        <f t="shared" si="364"/>
        <v>0</v>
      </c>
      <c r="AR155" s="116">
        <f t="shared" si="364"/>
        <v>0</v>
      </c>
      <c r="AS155" s="473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 x14ac:dyDescent="0.25">
      <c r="A156" s="287"/>
      <c r="B156" s="235"/>
      <c r="C156" s="235">
        <v>544</v>
      </c>
      <c r="D156" s="511" t="s">
        <v>73</v>
      </c>
      <c r="E156" s="511"/>
      <c r="F156" s="511"/>
      <c r="G156" s="512"/>
      <c r="H156" s="30">
        <f t="shared" si="348"/>
        <v>0</v>
      </c>
      <c r="I156" s="118"/>
      <c r="J156" s="132"/>
      <c r="K156" s="52"/>
      <c r="L156" s="120"/>
      <c r="M156" s="386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436"/>
      <c r="X156" s="436"/>
      <c r="Y156" s="307"/>
      <c r="Z156" s="461"/>
      <c r="AA156" s="308"/>
      <c r="AB156" s="474"/>
      <c r="AC156" s="309"/>
      <c r="AD156" s="474"/>
      <c r="AE156" s="309"/>
      <c r="AF156" s="309"/>
      <c r="AG156" s="307"/>
      <c r="AH156" s="345">
        <f t="shared" si="353"/>
        <v>0</v>
      </c>
      <c r="AI156" s="306"/>
      <c r="AJ156" s="436"/>
      <c r="AK156" s="436"/>
      <c r="AL156" s="307"/>
      <c r="AM156" s="461"/>
      <c r="AN156" s="467"/>
      <c r="AO156" s="474"/>
      <c r="AP156" s="309"/>
      <c r="AQ156" s="474"/>
      <c r="AR156" s="309"/>
      <c r="AS156" s="474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7"/>
      <c r="B157" s="235"/>
      <c r="C157" s="235">
        <v>545</v>
      </c>
      <c r="D157" s="511" t="s">
        <v>92</v>
      </c>
      <c r="E157" s="511"/>
      <c r="F157" s="511"/>
      <c r="G157" s="512"/>
      <c r="H157" s="30">
        <f t="shared" si="348"/>
        <v>0</v>
      </c>
      <c r="I157" s="118"/>
      <c r="J157" s="132"/>
      <c r="K157" s="52"/>
      <c r="L157" s="120"/>
      <c r="M157" s="386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436"/>
      <c r="X157" s="436"/>
      <c r="Y157" s="307"/>
      <c r="Z157" s="461"/>
      <c r="AA157" s="308"/>
      <c r="AB157" s="474"/>
      <c r="AC157" s="309"/>
      <c r="AD157" s="474"/>
      <c r="AE157" s="309"/>
      <c r="AF157" s="309"/>
      <c r="AG157" s="307"/>
      <c r="AH157" s="345">
        <f t="shared" si="353"/>
        <v>0</v>
      </c>
      <c r="AI157" s="306"/>
      <c r="AJ157" s="436"/>
      <c r="AK157" s="436"/>
      <c r="AL157" s="307"/>
      <c r="AM157" s="461"/>
      <c r="AN157" s="467"/>
      <c r="AO157" s="474"/>
      <c r="AP157" s="309"/>
      <c r="AQ157" s="474"/>
      <c r="AR157" s="309"/>
      <c r="AS157" s="474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439"/>
      <c r="X158" s="439"/>
      <c r="Y158" s="130"/>
      <c r="Z158" s="439"/>
      <c r="AA158" s="130"/>
      <c r="AB158" s="439"/>
      <c r="AC158" s="130"/>
      <c r="AD158" s="439"/>
      <c r="AE158" s="130"/>
      <c r="AF158" s="130"/>
      <c r="AG158" s="130"/>
      <c r="AH158" s="129"/>
      <c r="AI158" s="130"/>
      <c r="AJ158" s="439"/>
      <c r="AK158" s="439"/>
      <c r="AL158" s="130"/>
      <c r="AM158" s="439"/>
      <c r="AN158" s="439"/>
      <c r="AO158" s="439"/>
      <c r="AP158" s="130"/>
      <c r="AQ158" s="439"/>
      <c r="AR158" s="130"/>
      <c r="AS158" s="439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440"/>
      <c r="X159" s="440"/>
      <c r="Y159" s="329"/>
      <c r="Z159" s="440"/>
      <c r="AA159" s="130"/>
      <c r="AB159" s="475"/>
      <c r="AC159" s="72"/>
      <c r="AD159" s="476"/>
      <c r="AH159" s="277" t="s">
        <v>94</v>
      </c>
      <c r="AI159" s="571"/>
      <c r="AJ159" s="571"/>
      <c r="AK159" s="571"/>
      <c r="AL159" s="571"/>
      <c r="AM159" s="476"/>
      <c r="AN159" s="439"/>
      <c r="AO159" s="476"/>
      <c r="AQ159" s="487" t="s">
        <v>95</v>
      </c>
      <c r="AR159" s="571"/>
      <c r="AS159" s="571"/>
      <c r="AT159" s="571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6"/>
      <c r="E160" s="126"/>
      <c r="G160" s="329"/>
      <c r="H160" s="329"/>
      <c r="I160" s="570"/>
      <c r="J160" s="570"/>
      <c r="K160" s="570"/>
      <c r="L160" s="570"/>
      <c r="M160" s="570"/>
      <c r="N160" s="130"/>
      <c r="Q160" s="130"/>
      <c r="R160" s="570"/>
      <c r="S160" s="570"/>
      <c r="T160" s="570"/>
      <c r="U160" s="329"/>
      <c r="V160" s="570"/>
      <c r="W160" s="570"/>
      <c r="X160" s="570"/>
      <c r="Y160" s="570"/>
      <c r="Z160" s="570"/>
      <c r="AA160" s="130"/>
      <c r="AB160" s="475"/>
      <c r="AD160" s="475"/>
      <c r="AH160" s="329"/>
      <c r="AI160" s="572" t="s">
        <v>142</v>
      </c>
      <c r="AJ160" s="572"/>
      <c r="AK160" s="572"/>
      <c r="AL160" s="572"/>
      <c r="AM160" s="475"/>
      <c r="AN160" s="439"/>
      <c r="AO160" s="475"/>
      <c r="AQ160" s="439"/>
      <c r="AR160" s="572" t="s">
        <v>142</v>
      </c>
      <c r="AS160" s="572"/>
      <c r="AT160" s="572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94" t="s">
        <v>68</v>
      </c>
      <c r="B161" s="594"/>
      <c r="C161" s="594"/>
      <c r="D161" s="581"/>
      <c r="E161" s="581"/>
      <c r="F161" s="581"/>
      <c r="G161" s="582"/>
      <c r="H161" s="17">
        <f>SUM(I161:T161)</f>
        <v>0</v>
      </c>
      <c r="I161" s="53">
        <f t="shared" ref="I161:AT161" si="367">I162</f>
        <v>0</v>
      </c>
      <c r="J161" s="371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3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441"/>
      <c r="X161" s="441"/>
      <c r="Y161" s="281"/>
      <c r="Z161" s="463"/>
      <c r="AA161" s="281"/>
      <c r="AB161" s="463"/>
      <c r="AC161" s="281"/>
      <c r="AD161" s="463"/>
      <c r="AE161" s="281"/>
      <c r="AF161" s="281"/>
      <c r="AG161" s="282"/>
      <c r="AH161" s="283">
        <f>SUM(AI161:AT161)</f>
        <v>0</v>
      </c>
      <c r="AI161" s="284"/>
      <c r="AJ161" s="478"/>
      <c r="AK161" s="478"/>
      <c r="AL161" s="281">
        <f t="shared" si="367"/>
        <v>0</v>
      </c>
      <c r="AM161" s="463">
        <f t="shared" si="367"/>
        <v>0</v>
      </c>
      <c r="AN161" s="463">
        <f t="shared" si="367"/>
        <v>0</v>
      </c>
      <c r="AO161" s="463">
        <f t="shared" si="367"/>
        <v>0</v>
      </c>
      <c r="AP161" s="281">
        <f t="shared" si="367"/>
        <v>0</v>
      </c>
      <c r="AQ161" s="463">
        <f t="shared" si="367"/>
        <v>0</v>
      </c>
      <c r="AR161" s="281">
        <f t="shared" si="367"/>
        <v>0</v>
      </c>
      <c r="AS161" s="463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 x14ac:dyDescent="0.25">
      <c r="A162" s="587" t="s">
        <v>69</v>
      </c>
      <c r="B162" s="587"/>
      <c r="C162" s="587"/>
      <c r="D162" s="588"/>
      <c r="E162" s="588"/>
      <c r="F162" s="588"/>
      <c r="G162" s="589"/>
      <c r="H162" s="19">
        <f t="shared" ref="H162:H178" si="369">SUM(I162:T162)</f>
        <v>0</v>
      </c>
      <c r="I162" s="55">
        <f>I163+I175</f>
        <v>0</v>
      </c>
      <c r="J162" s="372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4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442"/>
      <c r="X162" s="442"/>
      <c r="Y162" s="56"/>
      <c r="Z162" s="464"/>
      <c r="AA162" s="56"/>
      <c r="AB162" s="464"/>
      <c r="AC162" s="56"/>
      <c r="AD162" s="464"/>
      <c r="AE162" s="56"/>
      <c r="AF162" s="56"/>
      <c r="AG162" s="57"/>
      <c r="AH162" s="144">
        <f t="shared" ref="AH162:AH178" si="373">SUM(AI162:AT162)</f>
        <v>0</v>
      </c>
      <c r="AI162" s="55"/>
      <c r="AJ162" s="442"/>
      <c r="AK162" s="442"/>
      <c r="AL162" s="56">
        <f t="shared" ref="AL162:AT162" si="374">AL163+AL175</f>
        <v>0</v>
      </c>
      <c r="AM162" s="464">
        <f t="shared" si="374"/>
        <v>0</v>
      </c>
      <c r="AN162" s="464">
        <f t="shared" si="374"/>
        <v>0</v>
      </c>
      <c r="AO162" s="464">
        <f t="shared" si="374"/>
        <v>0</v>
      </c>
      <c r="AP162" s="56">
        <f t="shared" ref="AP162" si="375">AP163+AP175</f>
        <v>0</v>
      </c>
      <c r="AQ162" s="464">
        <f t="shared" si="374"/>
        <v>0</v>
      </c>
      <c r="AR162" s="56">
        <f t="shared" si="374"/>
        <v>0</v>
      </c>
      <c r="AS162" s="464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 x14ac:dyDescent="0.25">
      <c r="A163" s="148">
        <v>3</v>
      </c>
      <c r="C163" s="39"/>
      <c r="D163" s="590" t="s">
        <v>16</v>
      </c>
      <c r="E163" s="590"/>
      <c r="F163" s="590"/>
      <c r="G163" s="591"/>
      <c r="H163" s="21">
        <f t="shared" si="369"/>
        <v>0</v>
      </c>
      <c r="I163" s="58">
        <f>I164+I168+I173</f>
        <v>0</v>
      </c>
      <c r="J163" s="373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5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443"/>
      <c r="X163" s="443"/>
      <c r="Y163" s="59"/>
      <c r="Z163" s="465"/>
      <c r="AA163" s="59"/>
      <c r="AB163" s="465"/>
      <c r="AC163" s="59"/>
      <c r="AD163" s="465"/>
      <c r="AE163" s="59"/>
      <c r="AF163" s="59"/>
      <c r="AG163" s="60"/>
      <c r="AH163" s="145">
        <f t="shared" si="373"/>
        <v>0</v>
      </c>
      <c r="AI163" s="58"/>
      <c r="AJ163" s="443"/>
      <c r="AK163" s="443"/>
      <c r="AL163" s="59">
        <f t="shared" ref="AL163:AT163" si="379">AL164+AL168+AL173</f>
        <v>0</v>
      </c>
      <c r="AM163" s="465">
        <f t="shared" si="379"/>
        <v>0</v>
      </c>
      <c r="AN163" s="465">
        <f t="shared" si="379"/>
        <v>0</v>
      </c>
      <c r="AO163" s="465">
        <f t="shared" si="379"/>
        <v>0</v>
      </c>
      <c r="AP163" s="59">
        <f t="shared" ref="AP163" si="380">AP164+AP168+AP173</f>
        <v>0</v>
      </c>
      <c r="AQ163" s="465">
        <f t="shared" si="379"/>
        <v>0</v>
      </c>
      <c r="AR163" s="59">
        <f t="shared" si="379"/>
        <v>0</v>
      </c>
      <c r="AS163" s="465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 x14ac:dyDescent="0.25">
      <c r="A164" s="592">
        <v>31</v>
      </c>
      <c r="B164" s="592"/>
      <c r="C164" s="37"/>
      <c r="D164" s="593" t="s">
        <v>0</v>
      </c>
      <c r="E164" s="593"/>
      <c r="F164" s="593"/>
      <c r="G164" s="591"/>
      <c r="H164" s="21">
        <f t="shared" si="369"/>
        <v>0</v>
      </c>
      <c r="I164" s="58">
        <f>SUM(I165:I167)</f>
        <v>0</v>
      </c>
      <c r="J164" s="373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5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443"/>
      <c r="X164" s="443"/>
      <c r="Y164" s="59"/>
      <c r="Z164" s="465"/>
      <c r="AA164" s="59"/>
      <c r="AB164" s="465"/>
      <c r="AC164" s="59"/>
      <c r="AD164" s="465"/>
      <c r="AE164" s="59"/>
      <c r="AF164" s="59"/>
      <c r="AG164" s="60"/>
      <c r="AH164" s="145">
        <f t="shared" si="373"/>
        <v>0</v>
      </c>
      <c r="AI164" s="58"/>
      <c r="AJ164" s="443"/>
      <c r="AK164" s="443"/>
      <c r="AL164" s="59">
        <f t="shared" ref="AL164:AT164" si="384">SUM(AL165:AL167)</f>
        <v>0</v>
      </c>
      <c r="AM164" s="465">
        <f t="shared" si="384"/>
        <v>0</v>
      </c>
      <c r="AN164" s="465">
        <f t="shared" si="384"/>
        <v>0</v>
      </c>
      <c r="AO164" s="465">
        <f t="shared" si="384"/>
        <v>0</v>
      </c>
      <c r="AP164" s="59">
        <f t="shared" ref="AP164" si="385">SUM(AP165:AP167)</f>
        <v>0</v>
      </c>
      <c r="AQ164" s="465">
        <f t="shared" si="384"/>
        <v>0</v>
      </c>
      <c r="AR164" s="59">
        <f t="shared" si="384"/>
        <v>0</v>
      </c>
      <c r="AS164" s="465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 x14ac:dyDescent="0.25">
      <c r="A165" s="577">
        <v>311</v>
      </c>
      <c r="B165" s="577"/>
      <c r="C165" s="577"/>
      <c r="D165" s="578" t="s">
        <v>1</v>
      </c>
      <c r="E165" s="578"/>
      <c r="F165" s="578"/>
      <c r="G165" s="579"/>
      <c r="H165" s="24">
        <f t="shared" si="369"/>
        <v>0</v>
      </c>
      <c r="I165" s="61"/>
      <c r="J165" s="374"/>
      <c r="K165" s="62"/>
      <c r="L165" s="62"/>
      <c r="M165" s="62"/>
      <c r="N165" s="62"/>
      <c r="O165" s="62"/>
      <c r="P165" s="396"/>
      <c r="Q165" s="279"/>
      <c r="R165" s="279"/>
      <c r="S165" s="279"/>
      <c r="T165" s="279"/>
      <c r="U165" s="25">
        <f t="shared" si="368"/>
        <v>0</v>
      </c>
      <c r="V165" s="61"/>
      <c r="W165" s="444"/>
      <c r="X165" s="444"/>
      <c r="Y165" s="62"/>
      <c r="Z165" s="466"/>
      <c r="AA165" s="62"/>
      <c r="AB165" s="466"/>
      <c r="AC165" s="62"/>
      <c r="AD165" s="466"/>
      <c r="AE165" s="62"/>
      <c r="AF165" s="62"/>
      <c r="AG165" s="63"/>
      <c r="AH165" s="143">
        <f t="shared" si="373"/>
        <v>0</v>
      </c>
      <c r="AI165" s="61"/>
      <c r="AJ165" s="444"/>
      <c r="AK165" s="444"/>
      <c r="AL165" s="62"/>
      <c r="AM165" s="466"/>
      <c r="AN165" s="466"/>
      <c r="AO165" s="466"/>
      <c r="AP165" s="62"/>
      <c r="AQ165" s="466"/>
      <c r="AR165" s="62"/>
      <c r="AS165" s="466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 x14ac:dyDescent="0.25">
      <c r="A166" s="577">
        <v>312</v>
      </c>
      <c r="B166" s="577"/>
      <c r="C166" s="577"/>
      <c r="D166" s="578" t="s">
        <v>2</v>
      </c>
      <c r="E166" s="578"/>
      <c r="F166" s="578"/>
      <c r="G166" s="579"/>
      <c r="H166" s="24">
        <f t="shared" si="369"/>
        <v>0</v>
      </c>
      <c r="I166" s="61"/>
      <c r="J166" s="374"/>
      <c r="K166" s="62"/>
      <c r="L166" s="62"/>
      <c r="M166" s="62"/>
      <c r="N166" s="62"/>
      <c r="O166" s="62"/>
      <c r="P166" s="396"/>
      <c r="Q166" s="279"/>
      <c r="R166" s="279"/>
      <c r="S166" s="279"/>
      <c r="T166" s="279"/>
      <c r="U166" s="25">
        <f t="shared" si="368"/>
        <v>0</v>
      </c>
      <c r="V166" s="61"/>
      <c r="W166" s="444"/>
      <c r="X166" s="444"/>
      <c r="Y166" s="62"/>
      <c r="Z166" s="466"/>
      <c r="AA166" s="62"/>
      <c r="AB166" s="466"/>
      <c r="AC166" s="62"/>
      <c r="AD166" s="466"/>
      <c r="AE166" s="62"/>
      <c r="AF166" s="62"/>
      <c r="AG166" s="63"/>
      <c r="AH166" s="143">
        <f t="shared" si="373"/>
        <v>0</v>
      </c>
      <c r="AI166" s="61"/>
      <c r="AJ166" s="444"/>
      <c r="AK166" s="444"/>
      <c r="AL166" s="62"/>
      <c r="AM166" s="466"/>
      <c r="AN166" s="466"/>
      <c r="AO166" s="466"/>
      <c r="AP166" s="62"/>
      <c r="AQ166" s="466"/>
      <c r="AR166" s="62"/>
      <c r="AS166" s="466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 x14ac:dyDescent="0.25">
      <c r="A167" s="577">
        <v>313</v>
      </c>
      <c r="B167" s="577"/>
      <c r="C167" s="577"/>
      <c r="D167" s="578" t="s">
        <v>3</v>
      </c>
      <c r="E167" s="578"/>
      <c r="F167" s="578"/>
      <c r="G167" s="579"/>
      <c r="H167" s="24">
        <f t="shared" si="369"/>
        <v>0</v>
      </c>
      <c r="I167" s="61"/>
      <c r="J167" s="374"/>
      <c r="K167" s="62"/>
      <c r="L167" s="62"/>
      <c r="M167" s="62"/>
      <c r="N167" s="62"/>
      <c r="O167" s="62"/>
      <c r="P167" s="396"/>
      <c r="Q167" s="279"/>
      <c r="R167" s="279"/>
      <c r="S167" s="279"/>
      <c r="T167" s="279"/>
      <c r="U167" s="25">
        <f t="shared" si="368"/>
        <v>0</v>
      </c>
      <c r="V167" s="61"/>
      <c r="W167" s="444"/>
      <c r="X167" s="444"/>
      <c r="Y167" s="62"/>
      <c r="Z167" s="466"/>
      <c r="AA167" s="62"/>
      <c r="AB167" s="466"/>
      <c r="AC167" s="62"/>
      <c r="AD167" s="466"/>
      <c r="AE167" s="62"/>
      <c r="AF167" s="62"/>
      <c r="AG167" s="63"/>
      <c r="AH167" s="143">
        <f t="shared" si="373"/>
        <v>0</v>
      </c>
      <c r="AI167" s="61"/>
      <c r="AJ167" s="444"/>
      <c r="AK167" s="444"/>
      <c r="AL167" s="62"/>
      <c r="AM167" s="466"/>
      <c r="AN167" s="466"/>
      <c r="AO167" s="466"/>
      <c r="AP167" s="62"/>
      <c r="AQ167" s="466"/>
      <c r="AR167" s="62"/>
      <c r="AS167" s="466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 x14ac:dyDescent="0.25">
      <c r="A168" s="592">
        <v>32</v>
      </c>
      <c r="B168" s="592"/>
      <c r="C168" s="37"/>
      <c r="D168" s="593" t="s">
        <v>4</v>
      </c>
      <c r="E168" s="593"/>
      <c r="F168" s="593"/>
      <c r="G168" s="591"/>
      <c r="H168" s="21">
        <f t="shared" si="369"/>
        <v>0</v>
      </c>
      <c r="I168" s="58">
        <f>SUM(I169:I172)</f>
        <v>0</v>
      </c>
      <c r="J168" s="373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5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443"/>
      <c r="X168" s="443"/>
      <c r="Y168" s="59"/>
      <c r="Z168" s="465"/>
      <c r="AA168" s="59"/>
      <c r="AB168" s="465"/>
      <c r="AC168" s="59"/>
      <c r="AD168" s="465"/>
      <c r="AE168" s="59"/>
      <c r="AF168" s="59"/>
      <c r="AG168" s="60"/>
      <c r="AH168" s="145">
        <f t="shared" si="373"/>
        <v>0</v>
      </c>
      <c r="AI168" s="58"/>
      <c r="AJ168" s="443"/>
      <c r="AK168" s="443"/>
      <c r="AL168" s="59">
        <f t="shared" ref="AL168:AT168" si="389">SUM(AL169:AL172)</f>
        <v>0</v>
      </c>
      <c r="AM168" s="465">
        <f t="shared" si="389"/>
        <v>0</v>
      </c>
      <c r="AN168" s="465">
        <f t="shared" si="389"/>
        <v>0</v>
      </c>
      <c r="AO168" s="465">
        <f t="shared" si="389"/>
        <v>0</v>
      </c>
      <c r="AP168" s="59">
        <f t="shared" ref="AP168" si="390">SUM(AP169:AP172)</f>
        <v>0</v>
      </c>
      <c r="AQ168" s="465">
        <f t="shared" si="389"/>
        <v>0</v>
      </c>
      <c r="AR168" s="59">
        <f t="shared" si="389"/>
        <v>0</v>
      </c>
      <c r="AS168" s="465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 x14ac:dyDescent="0.25">
      <c r="A169" s="577">
        <v>321</v>
      </c>
      <c r="B169" s="577"/>
      <c r="C169" s="577"/>
      <c r="D169" s="578" t="s">
        <v>5</v>
      </c>
      <c r="E169" s="578"/>
      <c r="F169" s="578"/>
      <c r="G169" s="579"/>
      <c r="H169" s="24">
        <f t="shared" si="369"/>
        <v>0</v>
      </c>
      <c r="I169" s="61"/>
      <c r="J169" s="374"/>
      <c r="K169" s="62"/>
      <c r="L169" s="62"/>
      <c r="M169" s="62"/>
      <c r="N169" s="62"/>
      <c r="O169" s="62"/>
      <c r="P169" s="396"/>
      <c r="Q169" s="279"/>
      <c r="R169" s="279"/>
      <c r="S169" s="279"/>
      <c r="T169" s="279"/>
      <c r="U169" s="25">
        <f t="shared" si="368"/>
        <v>0</v>
      </c>
      <c r="V169" s="61"/>
      <c r="W169" s="444"/>
      <c r="X169" s="444"/>
      <c r="Y169" s="62"/>
      <c r="Z169" s="466"/>
      <c r="AA169" s="62"/>
      <c r="AB169" s="466"/>
      <c r="AC169" s="62"/>
      <c r="AD169" s="466"/>
      <c r="AE169" s="62"/>
      <c r="AF169" s="62"/>
      <c r="AG169" s="63"/>
      <c r="AH169" s="143">
        <f t="shared" si="373"/>
        <v>0</v>
      </c>
      <c r="AI169" s="61"/>
      <c r="AJ169" s="444"/>
      <c r="AK169" s="444"/>
      <c r="AL169" s="62"/>
      <c r="AM169" s="466"/>
      <c r="AN169" s="466"/>
      <c r="AO169" s="466"/>
      <c r="AP169" s="62"/>
      <c r="AQ169" s="466"/>
      <c r="AR169" s="62"/>
      <c r="AS169" s="466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 x14ac:dyDescent="0.25">
      <c r="A170" s="577">
        <v>322</v>
      </c>
      <c r="B170" s="577"/>
      <c r="C170" s="577"/>
      <c r="D170" s="578" t="s">
        <v>6</v>
      </c>
      <c r="E170" s="578"/>
      <c r="F170" s="578"/>
      <c r="G170" s="579"/>
      <c r="H170" s="24">
        <f t="shared" si="369"/>
        <v>0</v>
      </c>
      <c r="I170" s="61"/>
      <c r="J170" s="374"/>
      <c r="K170" s="62"/>
      <c r="L170" s="62"/>
      <c r="M170" s="62"/>
      <c r="N170" s="62"/>
      <c r="O170" s="62"/>
      <c r="P170" s="396"/>
      <c r="Q170" s="279"/>
      <c r="R170" s="279"/>
      <c r="S170" s="279"/>
      <c r="T170" s="279"/>
      <c r="U170" s="25">
        <f t="shared" si="368"/>
        <v>0</v>
      </c>
      <c r="V170" s="61"/>
      <c r="W170" s="444"/>
      <c r="X170" s="444"/>
      <c r="Y170" s="62"/>
      <c r="Z170" s="466"/>
      <c r="AA170" s="62"/>
      <c r="AB170" s="466"/>
      <c r="AC170" s="62"/>
      <c r="AD170" s="466"/>
      <c r="AE170" s="62"/>
      <c r="AF170" s="62"/>
      <c r="AG170" s="63"/>
      <c r="AH170" s="143">
        <f t="shared" si="373"/>
        <v>0</v>
      </c>
      <c r="AI170" s="61"/>
      <c r="AJ170" s="444"/>
      <c r="AK170" s="444"/>
      <c r="AL170" s="62"/>
      <c r="AM170" s="466"/>
      <c r="AN170" s="466"/>
      <c r="AO170" s="466"/>
      <c r="AP170" s="62"/>
      <c r="AQ170" s="466"/>
      <c r="AR170" s="62"/>
      <c r="AS170" s="466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 x14ac:dyDescent="0.25">
      <c r="A171" s="577">
        <v>323</v>
      </c>
      <c r="B171" s="577"/>
      <c r="C171" s="577"/>
      <c r="D171" s="578" t="s">
        <v>7</v>
      </c>
      <c r="E171" s="578"/>
      <c r="F171" s="578"/>
      <c r="G171" s="579"/>
      <c r="H171" s="24">
        <f t="shared" si="369"/>
        <v>0</v>
      </c>
      <c r="I171" s="61"/>
      <c r="J171" s="374"/>
      <c r="K171" s="62"/>
      <c r="L171" s="62"/>
      <c r="M171" s="62"/>
      <c r="N171" s="62"/>
      <c r="O171" s="62"/>
      <c r="P171" s="396"/>
      <c r="Q171" s="279"/>
      <c r="R171" s="279"/>
      <c r="S171" s="279"/>
      <c r="T171" s="279"/>
      <c r="U171" s="25">
        <f t="shared" si="368"/>
        <v>0</v>
      </c>
      <c r="V171" s="61"/>
      <c r="W171" s="444"/>
      <c r="X171" s="444"/>
      <c r="Y171" s="62"/>
      <c r="Z171" s="466"/>
      <c r="AA171" s="62"/>
      <c r="AB171" s="466"/>
      <c r="AC171" s="62"/>
      <c r="AD171" s="466"/>
      <c r="AE171" s="62"/>
      <c r="AF171" s="62"/>
      <c r="AG171" s="63"/>
      <c r="AH171" s="143">
        <f t="shared" si="373"/>
        <v>0</v>
      </c>
      <c r="AI171" s="61"/>
      <c r="AJ171" s="444"/>
      <c r="AK171" s="444"/>
      <c r="AL171" s="62"/>
      <c r="AM171" s="466"/>
      <c r="AN171" s="466"/>
      <c r="AO171" s="466"/>
      <c r="AP171" s="62"/>
      <c r="AQ171" s="466"/>
      <c r="AR171" s="62"/>
      <c r="AS171" s="466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 x14ac:dyDescent="0.25">
      <c r="A172" s="577">
        <v>329</v>
      </c>
      <c r="B172" s="577"/>
      <c r="C172" s="577"/>
      <c r="D172" s="578" t="s">
        <v>8</v>
      </c>
      <c r="E172" s="578"/>
      <c r="F172" s="578"/>
      <c r="G172" s="579"/>
      <c r="H172" s="24">
        <f t="shared" si="369"/>
        <v>0</v>
      </c>
      <c r="I172" s="61"/>
      <c r="J172" s="374"/>
      <c r="K172" s="62"/>
      <c r="L172" s="62"/>
      <c r="M172" s="62"/>
      <c r="N172" s="62"/>
      <c r="O172" s="62"/>
      <c r="P172" s="396"/>
      <c r="Q172" s="279"/>
      <c r="R172" s="279"/>
      <c r="S172" s="279"/>
      <c r="T172" s="279"/>
      <c r="U172" s="25">
        <f t="shared" si="368"/>
        <v>0</v>
      </c>
      <c r="V172" s="61"/>
      <c r="W172" s="444"/>
      <c r="X172" s="444"/>
      <c r="Y172" s="62"/>
      <c r="Z172" s="466"/>
      <c r="AA172" s="62"/>
      <c r="AB172" s="466"/>
      <c r="AC172" s="62"/>
      <c r="AD172" s="466"/>
      <c r="AE172" s="62"/>
      <c r="AF172" s="62"/>
      <c r="AG172" s="63"/>
      <c r="AH172" s="143">
        <f t="shared" si="373"/>
        <v>0</v>
      </c>
      <c r="AI172" s="61"/>
      <c r="AJ172" s="444"/>
      <c r="AK172" s="444"/>
      <c r="AL172" s="62"/>
      <c r="AM172" s="466"/>
      <c r="AN172" s="466"/>
      <c r="AO172" s="466"/>
      <c r="AP172" s="62"/>
      <c r="AQ172" s="466"/>
      <c r="AR172" s="62"/>
      <c r="AS172" s="466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 x14ac:dyDescent="0.25">
      <c r="A173" s="592">
        <v>34</v>
      </c>
      <c r="B173" s="592"/>
      <c r="C173" s="37"/>
      <c r="D173" s="593" t="s">
        <v>9</v>
      </c>
      <c r="E173" s="593"/>
      <c r="F173" s="593"/>
      <c r="G173" s="591"/>
      <c r="H173" s="21">
        <f t="shared" si="369"/>
        <v>0</v>
      </c>
      <c r="I173" s="58">
        <f>I174</f>
        <v>0</v>
      </c>
      <c r="J173" s="373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5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443"/>
      <c r="X173" s="443"/>
      <c r="Y173" s="59"/>
      <c r="Z173" s="465"/>
      <c r="AA173" s="59"/>
      <c r="AB173" s="465"/>
      <c r="AC173" s="59"/>
      <c r="AD173" s="465"/>
      <c r="AE173" s="59"/>
      <c r="AF173" s="59"/>
      <c r="AG173" s="60"/>
      <c r="AH173" s="145">
        <f t="shared" si="373"/>
        <v>0</v>
      </c>
      <c r="AI173" s="58"/>
      <c r="AJ173" s="443"/>
      <c r="AK173" s="443"/>
      <c r="AL173" s="59">
        <f t="shared" si="391"/>
        <v>0</v>
      </c>
      <c r="AM173" s="465">
        <f t="shared" si="391"/>
        <v>0</v>
      </c>
      <c r="AN173" s="465">
        <f t="shared" si="391"/>
        <v>0</v>
      </c>
      <c r="AO173" s="465">
        <f t="shared" si="391"/>
        <v>0</v>
      </c>
      <c r="AP173" s="59">
        <f t="shared" si="391"/>
        <v>0</v>
      </c>
      <c r="AQ173" s="465">
        <f t="shared" si="391"/>
        <v>0</v>
      </c>
      <c r="AR173" s="59">
        <f t="shared" si="391"/>
        <v>0</v>
      </c>
      <c r="AS173" s="465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 x14ac:dyDescent="0.25">
      <c r="A174" s="577">
        <v>343</v>
      </c>
      <c r="B174" s="577"/>
      <c r="C174" s="577"/>
      <c r="D174" s="578" t="s">
        <v>10</v>
      </c>
      <c r="E174" s="578"/>
      <c r="F174" s="578"/>
      <c r="G174" s="579"/>
      <c r="H174" s="24">
        <f t="shared" si="369"/>
        <v>0</v>
      </c>
      <c r="I174" s="61"/>
      <c r="J174" s="374"/>
      <c r="K174" s="62"/>
      <c r="L174" s="62"/>
      <c r="M174" s="62"/>
      <c r="N174" s="62"/>
      <c r="O174" s="62"/>
      <c r="P174" s="396"/>
      <c r="Q174" s="279"/>
      <c r="R174" s="279"/>
      <c r="S174" s="279"/>
      <c r="T174" s="279"/>
      <c r="U174" s="25">
        <f t="shared" si="368"/>
        <v>0</v>
      </c>
      <c r="V174" s="61"/>
      <c r="W174" s="444"/>
      <c r="X174" s="444"/>
      <c r="Y174" s="62"/>
      <c r="Z174" s="466"/>
      <c r="AA174" s="62"/>
      <c r="AB174" s="466"/>
      <c r="AC174" s="62"/>
      <c r="AD174" s="466"/>
      <c r="AE174" s="62"/>
      <c r="AF174" s="62"/>
      <c r="AG174" s="63"/>
      <c r="AH174" s="143">
        <f t="shared" si="373"/>
        <v>0</v>
      </c>
      <c r="AI174" s="61"/>
      <c r="AJ174" s="444"/>
      <c r="AK174" s="444"/>
      <c r="AL174" s="62"/>
      <c r="AM174" s="466"/>
      <c r="AN174" s="466"/>
      <c r="AO174" s="466"/>
      <c r="AP174" s="62"/>
      <c r="AQ174" s="466"/>
      <c r="AR174" s="62"/>
      <c r="AS174" s="466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 x14ac:dyDescent="0.25">
      <c r="A175" s="47">
        <v>4</v>
      </c>
      <c r="B175" s="40"/>
      <c r="C175" s="40"/>
      <c r="D175" s="590" t="s">
        <v>17</v>
      </c>
      <c r="E175" s="590"/>
      <c r="F175" s="590"/>
      <c r="G175" s="591"/>
      <c r="H175" s="21">
        <f t="shared" si="369"/>
        <v>0</v>
      </c>
      <c r="I175" s="58">
        <f>I176</f>
        <v>0</v>
      </c>
      <c r="J175" s="373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5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443"/>
      <c r="X175" s="443"/>
      <c r="Y175" s="59"/>
      <c r="Z175" s="465"/>
      <c r="AA175" s="59"/>
      <c r="AB175" s="465"/>
      <c r="AC175" s="59"/>
      <c r="AD175" s="465"/>
      <c r="AE175" s="59"/>
      <c r="AF175" s="59"/>
      <c r="AG175" s="60"/>
      <c r="AH175" s="145">
        <f t="shared" si="373"/>
        <v>0</v>
      </c>
      <c r="AI175" s="58"/>
      <c r="AJ175" s="443"/>
      <c r="AK175" s="443"/>
      <c r="AL175" s="59">
        <f t="shared" si="392"/>
        <v>0</v>
      </c>
      <c r="AM175" s="465">
        <f t="shared" si="392"/>
        <v>0</v>
      </c>
      <c r="AN175" s="465">
        <f t="shared" si="392"/>
        <v>0</v>
      </c>
      <c r="AO175" s="465">
        <f t="shared" si="392"/>
        <v>0</v>
      </c>
      <c r="AP175" s="59">
        <f t="shared" si="392"/>
        <v>0</v>
      </c>
      <c r="AQ175" s="465">
        <f t="shared" si="392"/>
        <v>0</v>
      </c>
      <c r="AR175" s="59">
        <f t="shared" si="392"/>
        <v>0</v>
      </c>
      <c r="AS175" s="465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 x14ac:dyDescent="0.25">
      <c r="A176" s="592">
        <v>42</v>
      </c>
      <c r="B176" s="592"/>
      <c r="C176" s="47"/>
      <c r="D176" s="593" t="s">
        <v>47</v>
      </c>
      <c r="E176" s="593"/>
      <c r="F176" s="593"/>
      <c r="G176" s="591"/>
      <c r="H176" s="21">
        <f t="shared" si="369"/>
        <v>0</v>
      </c>
      <c r="I176" s="58">
        <f>SUM(I177:I178)</f>
        <v>0</v>
      </c>
      <c r="J176" s="373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5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443"/>
      <c r="X176" s="443"/>
      <c r="Y176" s="59"/>
      <c r="Z176" s="465"/>
      <c r="AA176" s="59"/>
      <c r="AB176" s="465"/>
      <c r="AC176" s="59"/>
      <c r="AD176" s="465"/>
      <c r="AE176" s="59"/>
      <c r="AF176" s="59"/>
      <c r="AG176" s="60"/>
      <c r="AH176" s="145">
        <f t="shared" si="373"/>
        <v>0</v>
      </c>
      <c r="AI176" s="58"/>
      <c r="AJ176" s="443"/>
      <c r="AK176" s="443"/>
      <c r="AL176" s="59">
        <f t="shared" ref="AL176:AT176" si="396">SUM(AL177:AL178)</f>
        <v>0</v>
      </c>
      <c r="AM176" s="465">
        <f t="shared" si="396"/>
        <v>0</v>
      </c>
      <c r="AN176" s="465">
        <f t="shared" si="396"/>
        <v>0</v>
      </c>
      <c r="AO176" s="465">
        <f t="shared" si="396"/>
        <v>0</v>
      </c>
      <c r="AP176" s="59">
        <f t="shared" ref="AP176" si="397">SUM(AP177:AP178)</f>
        <v>0</v>
      </c>
      <c r="AQ176" s="465">
        <f t="shared" si="396"/>
        <v>0</v>
      </c>
      <c r="AR176" s="59">
        <f t="shared" si="396"/>
        <v>0</v>
      </c>
      <c r="AS176" s="465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 x14ac:dyDescent="0.25">
      <c r="A177" s="577">
        <v>422</v>
      </c>
      <c r="B177" s="577"/>
      <c r="C177" s="577"/>
      <c r="D177" s="578" t="s">
        <v>11</v>
      </c>
      <c r="E177" s="578"/>
      <c r="F177" s="578"/>
      <c r="G177" s="578"/>
      <c r="H177" s="24">
        <f t="shared" si="369"/>
        <v>0</v>
      </c>
      <c r="I177" s="61"/>
      <c r="J177" s="374"/>
      <c r="K177" s="62"/>
      <c r="L177" s="62"/>
      <c r="M177" s="62"/>
      <c r="N177" s="62"/>
      <c r="O177" s="62"/>
      <c r="P177" s="396"/>
      <c r="Q177" s="279"/>
      <c r="R177" s="279"/>
      <c r="S177" s="279"/>
      <c r="T177" s="279"/>
      <c r="U177" s="25">
        <f t="shared" si="368"/>
        <v>0</v>
      </c>
      <c r="V177" s="61"/>
      <c r="W177" s="444"/>
      <c r="X177" s="444"/>
      <c r="Y177" s="62"/>
      <c r="Z177" s="466"/>
      <c r="AA177" s="62"/>
      <c r="AB177" s="466"/>
      <c r="AC177" s="62"/>
      <c r="AD177" s="466"/>
      <c r="AE177" s="62"/>
      <c r="AF177" s="62"/>
      <c r="AG177" s="63"/>
      <c r="AH177" s="143">
        <f t="shared" si="373"/>
        <v>0</v>
      </c>
      <c r="AI177" s="61"/>
      <c r="AJ177" s="444"/>
      <c r="AK177" s="444"/>
      <c r="AL177" s="62"/>
      <c r="AM177" s="466"/>
      <c r="AN177" s="466"/>
      <c r="AO177" s="466"/>
      <c r="AP177" s="62"/>
      <c r="AQ177" s="466"/>
      <c r="AR177" s="62"/>
      <c r="AS177" s="466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 x14ac:dyDescent="0.25">
      <c r="A178" s="577">
        <v>424</v>
      </c>
      <c r="B178" s="577"/>
      <c r="C178" s="577"/>
      <c r="D178" s="578" t="s">
        <v>48</v>
      </c>
      <c r="E178" s="578"/>
      <c r="F178" s="578"/>
      <c r="G178" s="578"/>
      <c r="H178" s="24">
        <f t="shared" si="369"/>
        <v>0</v>
      </c>
      <c r="I178" s="61"/>
      <c r="J178" s="374"/>
      <c r="K178" s="62"/>
      <c r="L178" s="62"/>
      <c r="M178" s="62"/>
      <c r="N178" s="62"/>
      <c r="O178" s="62"/>
      <c r="P178" s="396"/>
      <c r="Q178" s="279"/>
      <c r="R178" s="279"/>
      <c r="S178" s="279"/>
      <c r="T178" s="279"/>
      <c r="U178" s="25">
        <f t="shared" si="368"/>
        <v>0</v>
      </c>
      <c r="V178" s="61"/>
      <c r="W178" s="444"/>
      <c r="X178" s="444"/>
      <c r="Y178" s="62"/>
      <c r="Z178" s="466"/>
      <c r="AA178" s="62"/>
      <c r="AB178" s="466"/>
      <c r="AC178" s="62"/>
      <c r="AD178" s="466"/>
      <c r="AE178" s="62"/>
      <c r="AF178" s="62"/>
      <c r="AG178" s="63"/>
      <c r="AH178" s="143">
        <f t="shared" si="373"/>
        <v>0</v>
      </c>
      <c r="AI178" s="61"/>
      <c r="AJ178" s="444"/>
      <c r="AK178" s="444"/>
      <c r="AL178" s="62"/>
      <c r="AM178" s="466"/>
      <c r="AN178" s="466"/>
      <c r="AO178" s="466"/>
      <c r="AP178" s="62"/>
      <c r="AQ178" s="466"/>
      <c r="AR178" s="62"/>
      <c r="AS178" s="466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445"/>
      <c r="X179" s="445"/>
      <c r="Y179" s="64"/>
      <c r="Z179" s="445"/>
      <c r="AA179" s="64"/>
      <c r="AB179" s="445"/>
      <c r="AC179" s="64"/>
      <c r="AD179" s="445"/>
      <c r="AE179" s="64"/>
      <c r="AF179" s="64"/>
      <c r="AG179" s="64"/>
      <c r="AI179" s="64"/>
      <c r="AJ179" s="445"/>
      <c r="AK179" s="445"/>
      <c r="AL179" s="64"/>
      <c r="AM179" s="445"/>
      <c r="AN179" s="445"/>
      <c r="AO179" s="445"/>
      <c r="AP179" s="64"/>
      <c r="AQ179" s="445"/>
      <c r="AR179" s="64"/>
      <c r="AS179" s="445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445"/>
      <c r="X180" s="445"/>
      <c r="Y180" s="64"/>
      <c r="Z180" s="445"/>
      <c r="AA180" s="64"/>
      <c r="AB180" s="445"/>
      <c r="AC180" s="64"/>
      <c r="AD180" s="445"/>
      <c r="AE180" s="64"/>
      <c r="AF180" s="64"/>
      <c r="AG180" s="64"/>
      <c r="AI180" s="64"/>
      <c r="AJ180" s="445"/>
      <c r="AK180" s="445"/>
      <c r="AL180" s="64"/>
      <c r="AM180" s="445"/>
      <c r="AN180" s="445"/>
      <c r="AO180" s="445"/>
      <c r="AP180" s="64"/>
      <c r="AQ180" s="445"/>
      <c r="AR180" s="64"/>
      <c r="AS180" s="445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4"/>
      <c r="K181" s="62"/>
      <c r="L181" s="62"/>
      <c r="M181" s="62"/>
      <c r="N181" s="62"/>
      <c r="O181" s="62"/>
      <c r="P181" s="396"/>
      <c r="Q181" s="279"/>
      <c r="R181" s="279"/>
      <c r="S181" s="279"/>
      <c r="T181" s="279"/>
      <c r="U181" s="25"/>
      <c r="V181" s="61"/>
      <c r="W181" s="444"/>
      <c r="X181" s="444"/>
      <c r="Y181" s="62"/>
      <c r="Z181" s="466"/>
      <c r="AA181" s="62"/>
      <c r="AB181" s="466"/>
      <c r="AC181" s="62"/>
      <c r="AD181" s="466"/>
      <c r="AE181" s="62"/>
      <c r="AF181" s="62"/>
      <c r="AG181" s="63"/>
      <c r="AH181" s="143"/>
      <c r="AI181" s="61"/>
      <c r="AJ181" s="444"/>
      <c r="AK181" s="444"/>
      <c r="AL181" s="62"/>
      <c r="AM181" s="466"/>
      <c r="AN181" s="466"/>
      <c r="AO181" s="466"/>
      <c r="AP181" s="62"/>
      <c r="AQ181" s="466"/>
      <c r="AR181" s="62"/>
      <c r="AS181" s="466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 x14ac:dyDescent="0.25">
      <c r="A182" s="577"/>
      <c r="B182" s="577"/>
      <c r="C182" s="577"/>
      <c r="D182" s="578"/>
      <c r="E182" s="578"/>
      <c r="F182" s="578"/>
      <c r="G182" s="579"/>
      <c r="H182" s="24"/>
      <c r="I182" s="61"/>
      <c r="J182" s="374"/>
      <c r="K182" s="62"/>
      <c r="L182" s="62"/>
      <c r="M182" s="62"/>
      <c r="N182" s="62"/>
      <c r="O182" s="62"/>
      <c r="P182" s="396"/>
      <c r="Q182" s="279"/>
      <c r="R182" s="279"/>
      <c r="S182" s="279"/>
      <c r="T182" s="279"/>
      <c r="U182" s="25"/>
      <c r="V182" s="61"/>
      <c r="W182" s="444"/>
      <c r="X182" s="444"/>
      <c r="Y182" s="62"/>
      <c r="Z182" s="466"/>
      <c r="AA182" s="62"/>
      <c r="AB182" s="466"/>
      <c r="AC182" s="62"/>
      <c r="AD182" s="466"/>
      <c r="AE182" s="62"/>
      <c r="AF182" s="62"/>
      <c r="AG182" s="63"/>
      <c r="AH182" s="143"/>
      <c r="AI182" s="61"/>
      <c r="AJ182" s="444"/>
      <c r="AK182" s="444"/>
      <c r="AL182" s="62"/>
      <c r="AM182" s="466"/>
      <c r="AN182" s="466"/>
      <c r="AO182" s="466"/>
      <c r="AP182" s="62"/>
      <c r="AQ182" s="466"/>
      <c r="AR182" s="62"/>
      <c r="AS182" s="466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5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444"/>
      <c r="X183" s="444"/>
      <c r="Y183" s="32"/>
      <c r="Z183" s="466"/>
      <c r="AA183" s="32"/>
      <c r="AB183" s="466"/>
      <c r="AC183" s="32"/>
      <c r="AD183" s="466"/>
      <c r="AE183" s="32"/>
      <c r="AF183" s="32"/>
      <c r="AG183" s="33"/>
      <c r="AH183" s="146"/>
      <c r="AI183" s="31"/>
      <c r="AJ183" s="444"/>
      <c r="AK183" s="444"/>
      <c r="AL183" s="32"/>
      <c r="AM183" s="466"/>
      <c r="AN183" s="466"/>
      <c r="AO183" s="466"/>
      <c r="AP183" s="32"/>
      <c r="AQ183" s="466"/>
      <c r="AR183" s="32"/>
      <c r="AS183" s="466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94"/>
      <c r="B184" s="594"/>
      <c r="C184" s="594"/>
      <c r="D184" s="603"/>
      <c r="E184" s="603"/>
      <c r="F184" s="603"/>
      <c r="G184" s="604"/>
      <c r="H184" s="17">
        <f t="shared" ref="H184:H201" si="398">SUM(I184:T184)</f>
        <v>0</v>
      </c>
      <c r="I184" s="53">
        <f>I185</f>
        <v>0</v>
      </c>
      <c r="J184" s="371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3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441"/>
      <c r="X184" s="441"/>
      <c r="Y184" s="281"/>
      <c r="Z184" s="463"/>
      <c r="AA184" s="281"/>
      <c r="AB184" s="463"/>
      <c r="AC184" s="281"/>
      <c r="AD184" s="463"/>
      <c r="AE184" s="281"/>
      <c r="AF184" s="281"/>
      <c r="AG184" s="282"/>
      <c r="AH184" s="283">
        <f t="shared" ref="AH184:AH201" si="401">SUM(AI184:AT184)</f>
        <v>0</v>
      </c>
      <c r="AI184" s="284"/>
      <c r="AJ184" s="478"/>
      <c r="AK184" s="478"/>
      <c r="AL184" s="281">
        <f t="shared" ref="AL184:AT184" si="402">AL185</f>
        <v>0</v>
      </c>
      <c r="AM184" s="463">
        <f t="shared" si="402"/>
        <v>0</v>
      </c>
      <c r="AN184" s="463">
        <f t="shared" si="402"/>
        <v>0</v>
      </c>
      <c r="AO184" s="463">
        <f t="shared" si="402"/>
        <v>0</v>
      </c>
      <c r="AP184" s="281">
        <f t="shared" si="402"/>
        <v>0</v>
      </c>
      <c r="AQ184" s="463">
        <f t="shared" si="402"/>
        <v>0</v>
      </c>
      <c r="AR184" s="281">
        <f t="shared" si="402"/>
        <v>0</v>
      </c>
      <c r="AS184" s="463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 x14ac:dyDescent="0.25">
      <c r="A185" s="587"/>
      <c r="B185" s="587"/>
      <c r="C185" s="587"/>
      <c r="D185" s="588"/>
      <c r="E185" s="588"/>
      <c r="F185" s="588"/>
      <c r="G185" s="589"/>
      <c r="H185" s="19">
        <f t="shared" si="398"/>
        <v>0</v>
      </c>
      <c r="I185" s="55">
        <f>I186+I198</f>
        <v>0</v>
      </c>
      <c r="J185" s="372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4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442"/>
      <c r="X185" s="442"/>
      <c r="Y185" s="56"/>
      <c r="Z185" s="464"/>
      <c r="AA185" s="56"/>
      <c r="AB185" s="464"/>
      <c r="AC185" s="56"/>
      <c r="AD185" s="464"/>
      <c r="AE185" s="56"/>
      <c r="AF185" s="56"/>
      <c r="AG185" s="57"/>
      <c r="AH185" s="144">
        <f t="shared" si="401"/>
        <v>0</v>
      </c>
      <c r="AI185" s="55"/>
      <c r="AJ185" s="442"/>
      <c r="AK185" s="442"/>
      <c r="AL185" s="56">
        <f t="shared" ref="AL185:AT185" si="406">AL186+AL198</f>
        <v>0</v>
      </c>
      <c r="AM185" s="464">
        <f t="shared" si="406"/>
        <v>0</v>
      </c>
      <c r="AN185" s="464">
        <f t="shared" si="406"/>
        <v>0</v>
      </c>
      <c r="AO185" s="464">
        <f t="shared" si="406"/>
        <v>0</v>
      </c>
      <c r="AP185" s="56">
        <f t="shared" ref="AP185" si="407">AP186+AP198</f>
        <v>0</v>
      </c>
      <c r="AQ185" s="464">
        <f t="shared" si="406"/>
        <v>0</v>
      </c>
      <c r="AR185" s="56">
        <f t="shared" si="406"/>
        <v>0</v>
      </c>
      <c r="AS185" s="464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 x14ac:dyDescent="0.25">
      <c r="A186" s="22">
        <v>3</v>
      </c>
      <c r="C186" s="39"/>
      <c r="D186" s="590" t="s">
        <v>16</v>
      </c>
      <c r="E186" s="590"/>
      <c r="F186" s="590"/>
      <c r="G186" s="591"/>
      <c r="H186" s="21">
        <f t="shared" si="398"/>
        <v>0</v>
      </c>
      <c r="I186" s="58">
        <f>I187+I191+I196</f>
        <v>0</v>
      </c>
      <c r="J186" s="373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5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443"/>
      <c r="X186" s="443"/>
      <c r="Y186" s="59"/>
      <c r="Z186" s="465"/>
      <c r="AA186" s="59"/>
      <c r="AB186" s="465"/>
      <c r="AC186" s="59"/>
      <c r="AD186" s="465"/>
      <c r="AE186" s="59"/>
      <c r="AF186" s="59"/>
      <c r="AG186" s="60"/>
      <c r="AH186" s="145">
        <f t="shared" si="401"/>
        <v>0</v>
      </c>
      <c r="AI186" s="58"/>
      <c r="AJ186" s="443"/>
      <c r="AK186" s="443"/>
      <c r="AL186" s="59">
        <f t="shared" ref="AL186:AT186" si="411">AL187+AL191+AL196</f>
        <v>0</v>
      </c>
      <c r="AM186" s="465">
        <f t="shared" si="411"/>
        <v>0</v>
      </c>
      <c r="AN186" s="465">
        <f t="shared" si="411"/>
        <v>0</v>
      </c>
      <c r="AO186" s="465">
        <f t="shared" si="411"/>
        <v>0</v>
      </c>
      <c r="AP186" s="59">
        <f t="shared" ref="AP186" si="412">AP187+AP191+AP196</f>
        <v>0</v>
      </c>
      <c r="AQ186" s="465">
        <f t="shared" si="411"/>
        <v>0</v>
      </c>
      <c r="AR186" s="59">
        <f t="shared" si="411"/>
        <v>0</v>
      </c>
      <c r="AS186" s="465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 x14ac:dyDescent="0.25">
      <c r="A187" s="592">
        <v>31</v>
      </c>
      <c r="B187" s="592"/>
      <c r="C187" s="37"/>
      <c r="D187" s="593" t="s">
        <v>0</v>
      </c>
      <c r="E187" s="593"/>
      <c r="F187" s="593"/>
      <c r="G187" s="591"/>
      <c r="H187" s="21">
        <f t="shared" si="398"/>
        <v>0</v>
      </c>
      <c r="I187" s="58">
        <f>SUM(I188:I190)</f>
        <v>0</v>
      </c>
      <c r="J187" s="373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5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443"/>
      <c r="X187" s="443"/>
      <c r="Y187" s="59"/>
      <c r="Z187" s="465"/>
      <c r="AA187" s="59"/>
      <c r="AB187" s="465"/>
      <c r="AC187" s="59"/>
      <c r="AD187" s="465"/>
      <c r="AE187" s="59"/>
      <c r="AF187" s="59"/>
      <c r="AG187" s="60"/>
      <c r="AH187" s="145">
        <f t="shared" si="401"/>
        <v>0</v>
      </c>
      <c r="AI187" s="58"/>
      <c r="AJ187" s="443"/>
      <c r="AK187" s="443"/>
      <c r="AL187" s="59">
        <f t="shared" ref="AL187:AT187" si="416">SUM(AL188:AL190)</f>
        <v>0</v>
      </c>
      <c r="AM187" s="465">
        <f t="shared" si="416"/>
        <v>0</v>
      </c>
      <c r="AN187" s="465">
        <f t="shared" si="416"/>
        <v>0</v>
      </c>
      <c r="AO187" s="465">
        <f t="shared" si="416"/>
        <v>0</v>
      </c>
      <c r="AP187" s="59">
        <f t="shared" ref="AP187" si="417">SUM(AP188:AP190)</f>
        <v>0</v>
      </c>
      <c r="AQ187" s="465">
        <f t="shared" si="416"/>
        <v>0</v>
      </c>
      <c r="AR187" s="59">
        <f t="shared" si="416"/>
        <v>0</v>
      </c>
      <c r="AS187" s="465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 x14ac:dyDescent="0.25">
      <c r="A188" s="577">
        <v>311</v>
      </c>
      <c r="B188" s="577"/>
      <c r="C188" s="577"/>
      <c r="D188" s="578" t="s">
        <v>1</v>
      </c>
      <c r="E188" s="578"/>
      <c r="F188" s="578"/>
      <c r="G188" s="578"/>
      <c r="H188" s="24">
        <f t="shared" si="398"/>
        <v>0</v>
      </c>
      <c r="I188" s="61"/>
      <c r="J188" s="374"/>
      <c r="K188" s="62"/>
      <c r="L188" s="62"/>
      <c r="M188" s="62"/>
      <c r="N188" s="62"/>
      <c r="O188" s="62"/>
      <c r="P188" s="396"/>
      <c r="Q188" s="279"/>
      <c r="R188" s="279"/>
      <c r="S188" s="279"/>
      <c r="T188" s="279"/>
      <c r="U188" s="25">
        <f t="shared" si="400"/>
        <v>0</v>
      </c>
      <c r="V188" s="61"/>
      <c r="W188" s="444"/>
      <c r="X188" s="444"/>
      <c r="Y188" s="62"/>
      <c r="Z188" s="466"/>
      <c r="AA188" s="62"/>
      <c r="AB188" s="466"/>
      <c r="AC188" s="62"/>
      <c r="AD188" s="466"/>
      <c r="AE188" s="62"/>
      <c r="AF188" s="62"/>
      <c r="AG188" s="63"/>
      <c r="AH188" s="143">
        <f t="shared" si="401"/>
        <v>0</v>
      </c>
      <c r="AI188" s="61"/>
      <c r="AJ188" s="444"/>
      <c r="AK188" s="444"/>
      <c r="AL188" s="62"/>
      <c r="AM188" s="466"/>
      <c r="AN188" s="466"/>
      <c r="AO188" s="466"/>
      <c r="AP188" s="62"/>
      <c r="AQ188" s="466"/>
      <c r="AR188" s="62"/>
      <c r="AS188" s="466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 x14ac:dyDescent="0.25">
      <c r="A189" s="577">
        <v>312</v>
      </c>
      <c r="B189" s="577"/>
      <c r="C189" s="577"/>
      <c r="D189" s="578" t="s">
        <v>2</v>
      </c>
      <c r="E189" s="578"/>
      <c r="F189" s="578"/>
      <c r="G189" s="578"/>
      <c r="H189" s="24">
        <f t="shared" si="398"/>
        <v>0</v>
      </c>
      <c r="I189" s="61"/>
      <c r="J189" s="374"/>
      <c r="K189" s="62"/>
      <c r="L189" s="62"/>
      <c r="M189" s="62"/>
      <c r="N189" s="62"/>
      <c r="O189" s="62"/>
      <c r="P189" s="396"/>
      <c r="Q189" s="279"/>
      <c r="R189" s="279"/>
      <c r="S189" s="279"/>
      <c r="T189" s="279"/>
      <c r="U189" s="25">
        <f t="shared" si="400"/>
        <v>0</v>
      </c>
      <c r="V189" s="61"/>
      <c r="W189" s="444"/>
      <c r="X189" s="444"/>
      <c r="Y189" s="62"/>
      <c r="Z189" s="466"/>
      <c r="AA189" s="62"/>
      <c r="AB189" s="466"/>
      <c r="AC189" s="62"/>
      <c r="AD189" s="466"/>
      <c r="AE189" s="62"/>
      <c r="AF189" s="62"/>
      <c r="AG189" s="63"/>
      <c r="AH189" s="143">
        <f t="shared" si="401"/>
        <v>0</v>
      </c>
      <c r="AI189" s="61"/>
      <c r="AJ189" s="444"/>
      <c r="AK189" s="444"/>
      <c r="AL189" s="62"/>
      <c r="AM189" s="466"/>
      <c r="AN189" s="466"/>
      <c r="AO189" s="466"/>
      <c r="AP189" s="62"/>
      <c r="AQ189" s="466"/>
      <c r="AR189" s="62"/>
      <c r="AS189" s="466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 x14ac:dyDescent="0.25">
      <c r="A190" s="577">
        <v>313</v>
      </c>
      <c r="B190" s="577"/>
      <c r="C190" s="577"/>
      <c r="D190" s="578" t="s">
        <v>3</v>
      </c>
      <c r="E190" s="578"/>
      <c r="F190" s="578"/>
      <c r="G190" s="578"/>
      <c r="H190" s="24">
        <f t="shared" si="398"/>
        <v>0</v>
      </c>
      <c r="I190" s="61"/>
      <c r="J190" s="374"/>
      <c r="K190" s="62"/>
      <c r="L190" s="62"/>
      <c r="M190" s="62"/>
      <c r="N190" s="62"/>
      <c r="O190" s="62"/>
      <c r="P190" s="396"/>
      <c r="Q190" s="279"/>
      <c r="R190" s="279"/>
      <c r="S190" s="279"/>
      <c r="T190" s="279"/>
      <c r="U190" s="25">
        <f t="shared" si="400"/>
        <v>0</v>
      </c>
      <c r="V190" s="61"/>
      <c r="W190" s="444"/>
      <c r="X190" s="444"/>
      <c r="Y190" s="62"/>
      <c r="Z190" s="466"/>
      <c r="AA190" s="62"/>
      <c r="AB190" s="466"/>
      <c r="AC190" s="62"/>
      <c r="AD190" s="466"/>
      <c r="AE190" s="62"/>
      <c r="AF190" s="62"/>
      <c r="AG190" s="63"/>
      <c r="AH190" s="143">
        <f t="shared" si="401"/>
        <v>0</v>
      </c>
      <c r="AI190" s="61"/>
      <c r="AJ190" s="444"/>
      <c r="AK190" s="444"/>
      <c r="AL190" s="62"/>
      <c r="AM190" s="466"/>
      <c r="AN190" s="466"/>
      <c r="AO190" s="466"/>
      <c r="AP190" s="62"/>
      <c r="AQ190" s="466"/>
      <c r="AR190" s="62"/>
      <c r="AS190" s="466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 x14ac:dyDescent="0.25">
      <c r="A191" s="592">
        <v>32</v>
      </c>
      <c r="B191" s="592"/>
      <c r="C191" s="37"/>
      <c r="D191" s="593" t="s">
        <v>4</v>
      </c>
      <c r="E191" s="593"/>
      <c r="F191" s="593"/>
      <c r="G191" s="591"/>
      <c r="H191" s="21">
        <f t="shared" si="398"/>
        <v>0</v>
      </c>
      <c r="I191" s="58">
        <f>SUM(I192:I195)</f>
        <v>0</v>
      </c>
      <c r="J191" s="373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5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443"/>
      <c r="X191" s="443"/>
      <c r="Y191" s="59"/>
      <c r="Z191" s="465"/>
      <c r="AA191" s="59"/>
      <c r="AB191" s="465"/>
      <c r="AC191" s="59"/>
      <c r="AD191" s="465"/>
      <c r="AE191" s="59"/>
      <c r="AF191" s="59"/>
      <c r="AG191" s="60"/>
      <c r="AH191" s="145">
        <f t="shared" si="401"/>
        <v>0</v>
      </c>
      <c r="AI191" s="58"/>
      <c r="AJ191" s="443"/>
      <c r="AK191" s="443"/>
      <c r="AL191" s="59">
        <f t="shared" ref="AL191:AT191" si="421">SUM(AL192:AL195)</f>
        <v>0</v>
      </c>
      <c r="AM191" s="465">
        <f t="shared" si="421"/>
        <v>0</v>
      </c>
      <c r="AN191" s="465">
        <f t="shared" si="421"/>
        <v>0</v>
      </c>
      <c r="AO191" s="465">
        <f t="shared" si="421"/>
        <v>0</v>
      </c>
      <c r="AP191" s="59">
        <f t="shared" ref="AP191" si="422">SUM(AP192:AP195)</f>
        <v>0</v>
      </c>
      <c r="AQ191" s="465">
        <f t="shared" si="421"/>
        <v>0</v>
      </c>
      <c r="AR191" s="59">
        <f t="shared" si="421"/>
        <v>0</v>
      </c>
      <c r="AS191" s="465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 x14ac:dyDescent="0.25">
      <c r="A192" s="577">
        <v>321</v>
      </c>
      <c r="B192" s="577"/>
      <c r="C192" s="577"/>
      <c r="D192" s="578" t="s">
        <v>5</v>
      </c>
      <c r="E192" s="578"/>
      <c r="F192" s="578"/>
      <c r="G192" s="578"/>
      <c r="H192" s="24">
        <f t="shared" si="398"/>
        <v>0</v>
      </c>
      <c r="I192" s="61"/>
      <c r="J192" s="374"/>
      <c r="K192" s="62"/>
      <c r="L192" s="62"/>
      <c r="M192" s="62"/>
      <c r="N192" s="62"/>
      <c r="O192" s="62"/>
      <c r="P192" s="396"/>
      <c r="Q192" s="279"/>
      <c r="R192" s="279"/>
      <c r="S192" s="279"/>
      <c r="T192" s="279"/>
      <c r="U192" s="25">
        <f t="shared" si="400"/>
        <v>0</v>
      </c>
      <c r="V192" s="61"/>
      <c r="W192" s="444"/>
      <c r="X192" s="444"/>
      <c r="Y192" s="62"/>
      <c r="Z192" s="466"/>
      <c r="AA192" s="62"/>
      <c r="AB192" s="466"/>
      <c r="AC192" s="62"/>
      <c r="AD192" s="466"/>
      <c r="AE192" s="62"/>
      <c r="AF192" s="62"/>
      <c r="AG192" s="63"/>
      <c r="AH192" s="143">
        <f t="shared" si="401"/>
        <v>0</v>
      </c>
      <c r="AI192" s="61"/>
      <c r="AJ192" s="444"/>
      <c r="AK192" s="444"/>
      <c r="AL192" s="62"/>
      <c r="AM192" s="466"/>
      <c r="AN192" s="466"/>
      <c r="AO192" s="466"/>
      <c r="AP192" s="62"/>
      <c r="AQ192" s="466"/>
      <c r="AR192" s="62"/>
      <c r="AS192" s="466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 x14ac:dyDescent="0.25">
      <c r="A193" s="577">
        <v>322</v>
      </c>
      <c r="B193" s="577"/>
      <c r="C193" s="577"/>
      <c r="D193" s="578" t="s">
        <v>6</v>
      </c>
      <c r="E193" s="578"/>
      <c r="F193" s="578"/>
      <c r="G193" s="578"/>
      <c r="H193" s="24">
        <f t="shared" si="398"/>
        <v>0</v>
      </c>
      <c r="I193" s="61"/>
      <c r="J193" s="374"/>
      <c r="K193" s="62"/>
      <c r="L193" s="62"/>
      <c r="M193" s="62"/>
      <c r="N193" s="62"/>
      <c r="O193" s="62"/>
      <c r="P193" s="396"/>
      <c r="Q193" s="279"/>
      <c r="R193" s="279"/>
      <c r="S193" s="279"/>
      <c r="T193" s="279"/>
      <c r="U193" s="25">
        <f t="shared" si="400"/>
        <v>0</v>
      </c>
      <c r="V193" s="61"/>
      <c r="W193" s="444"/>
      <c r="X193" s="444"/>
      <c r="Y193" s="62"/>
      <c r="Z193" s="466"/>
      <c r="AA193" s="62"/>
      <c r="AB193" s="466"/>
      <c r="AC193" s="62"/>
      <c r="AD193" s="466"/>
      <c r="AE193" s="62"/>
      <c r="AF193" s="62"/>
      <c r="AG193" s="63"/>
      <c r="AH193" s="143">
        <f t="shared" si="401"/>
        <v>0</v>
      </c>
      <c r="AI193" s="61"/>
      <c r="AJ193" s="444"/>
      <c r="AK193" s="444"/>
      <c r="AL193" s="62"/>
      <c r="AM193" s="466"/>
      <c r="AN193" s="466"/>
      <c r="AO193" s="466"/>
      <c r="AP193" s="62"/>
      <c r="AQ193" s="466"/>
      <c r="AR193" s="62"/>
      <c r="AS193" s="466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 x14ac:dyDescent="0.25">
      <c r="A194" s="577">
        <v>323</v>
      </c>
      <c r="B194" s="577"/>
      <c r="C194" s="577"/>
      <c r="D194" s="578" t="s">
        <v>7</v>
      </c>
      <c r="E194" s="578"/>
      <c r="F194" s="578"/>
      <c r="G194" s="578"/>
      <c r="H194" s="24">
        <f t="shared" si="398"/>
        <v>0</v>
      </c>
      <c r="I194" s="61"/>
      <c r="J194" s="374"/>
      <c r="K194" s="62"/>
      <c r="L194" s="62"/>
      <c r="M194" s="62"/>
      <c r="N194" s="62"/>
      <c r="O194" s="62"/>
      <c r="P194" s="396"/>
      <c r="Q194" s="279"/>
      <c r="R194" s="279"/>
      <c r="S194" s="279"/>
      <c r="T194" s="279"/>
      <c r="U194" s="25">
        <f t="shared" si="400"/>
        <v>0</v>
      </c>
      <c r="V194" s="61"/>
      <c r="W194" s="444"/>
      <c r="X194" s="444"/>
      <c r="Y194" s="62"/>
      <c r="Z194" s="466"/>
      <c r="AA194" s="62"/>
      <c r="AB194" s="466"/>
      <c r="AC194" s="62"/>
      <c r="AD194" s="466"/>
      <c r="AE194" s="62"/>
      <c r="AF194" s="62"/>
      <c r="AG194" s="63"/>
      <c r="AH194" s="143">
        <f t="shared" si="401"/>
        <v>0</v>
      </c>
      <c r="AI194" s="61"/>
      <c r="AJ194" s="444"/>
      <c r="AK194" s="444"/>
      <c r="AL194" s="62"/>
      <c r="AM194" s="466"/>
      <c r="AN194" s="466"/>
      <c r="AO194" s="466"/>
      <c r="AP194" s="62"/>
      <c r="AQ194" s="466"/>
      <c r="AR194" s="62"/>
      <c r="AS194" s="466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 x14ac:dyDescent="0.25">
      <c r="A195" s="577">
        <v>329</v>
      </c>
      <c r="B195" s="577"/>
      <c r="C195" s="577"/>
      <c r="D195" s="578" t="s">
        <v>8</v>
      </c>
      <c r="E195" s="578"/>
      <c r="F195" s="578"/>
      <c r="G195" s="578"/>
      <c r="H195" s="24">
        <f t="shared" si="398"/>
        <v>0</v>
      </c>
      <c r="I195" s="61"/>
      <c r="J195" s="374"/>
      <c r="K195" s="62"/>
      <c r="L195" s="62"/>
      <c r="M195" s="62"/>
      <c r="N195" s="62"/>
      <c r="O195" s="62"/>
      <c r="P195" s="396"/>
      <c r="Q195" s="279"/>
      <c r="R195" s="279"/>
      <c r="S195" s="279"/>
      <c r="T195" s="279"/>
      <c r="U195" s="25">
        <f t="shared" si="400"/>
        <v>0</v>
      </c>
      <c r="V195" s="61"/>
      <c r="W195" s="444"/>
      <c r="X195" s="444"/>
      <c r="Y195" s="62"/>
      <c r="Z195" s="466"/>
      <c r="AA195" s="62"/>
      <c r="AB195" s="466"/>
      <c r="AC195" s="62"/>
      <c r="AD195" s="466"/>
      <c r="AE195" s="62"/>
      <c r="AF195" s="62"/>
      <c r="AG195" s="63"/>
      <c r="AH195" s="143">
        <f t="shared" si="401"/>
        <v>0</v>
      </c>
      <c r="AI195" s="61"/>
      <c r="AJ195" s="444"/>
      <c r="AK195" s="444"/>
      <c r="AL195" s="62"/>
      <c r="AM195" s="466"/>
      <c r="AN195" s="466"/>
      <c r="AO195" s="466"/>
      <c r="AP195" s="62"/>
      <c r="AQ195" s="466"/>
      <c r="AR195" s="62"/>
      <c r="AS195" s="466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 x14ac:dyDescent="0.25">
      <c r="A196" s="592">
        <v>34</v>
      </c>
      <c r="B196" s="592"/>
      <c r="C196" s="37"/>
      <c r="D196" s="593" t="s">
        <v>9</v>
      </c>
      <c r="E196" s="593"/>
      <c r="F196" s="593"/>
      <c r="G196" s="591"/>
      <c r="H196" s="21">
        <f t="shared" si="398"/>
        <v>0</v>
      </c>
      <c r="I196" s="58">
        <f>I197</f>
        <v>0</v>
      </c>
      <c r="J196" s="373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5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443"/>
      <c r="X196" s="443"/>
      <c r="Y196" s="59"/>
      <c r="Z196" s="465"/>
      <c r="AA196" s="59"/>
      <c r="AB196" s="465"/>
      <c r="AC196" s="59"/>
      <c r="AD196" s="465"/>
      <c r="AE196" s="59"/>
      <c r="AF196" s="59"/>
      <c r="AG196" s="60"/>
      <c r="AH196" s="145">
        <f t="shared" si="401"/>
        <v>0</v>
      </c>
      <c r="AI196" s="58"/>
      <c r="AJ196" s="443"/>
      <c r="AK196" s="443"/>
      <c r="AL196" s="59">
        <f t="shared" si="423"/>
        <v>0</v>
      </c>
      <c r="AM196" s="465">
        <f t="shared" si="423"/>
        <v>0</v>
      </c>
      <c r="AN196" s="465">
        <f t="shared" si="423"/>
        <v>0</v>
      </c>
      <c r="AO196" s="465">
        <f t="shared" si="423"/>
        <v>0</v>
      </c>
      <c r="AP196" s="59">
        <f t="shared" si="423"/>
        <v>0</v>
      </c>
      <c r="AQ196" s="465">
        <f t="shared" si="423"/>
        <v>0</v>
      </c>
      <c r="AR196" s="59">
        <f t="shared" si="423"/>
        <v>0</v>
      </c>
      <c r="AS196" s="465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 x14ac:dyDescent="0.25">
      <c r="A197" s="577">
        <v>343</v>
      </c>
      <c r="B197" s="577"/>
      <c r="C197" s="577"/>
      <c r="D197" s="578" t="s">
        <v>10</v>
      </c>
      <c r="E197" s="578"/>
      <c r="F197" s="578"/>
      <c r="G197" s="578"/>
      <c r="H197" s="24">
        <f t="shared" si="398"/>
        <v>0</v>
      </c>
      <c r="I197" s="61"/>
      <c r="J197" s="374"/>
      <c r="K197" s="62"/>
      <c r="L197" s="62"/>
      <c r="M197" s="62"/>
      <c r="N197" s="62"/>
      <c r="O197" s="62"/>
      <c r="P197" s="396"/>
      <c r="Q197" s="279"/>
      <c r="R197" s="279"/>
      <c r="S197" s="279"/>
      <c r="T197" s="279"/>
      <c r="U197" s="25">
        <f t="shared" si="400"/>
        <v>0</v>
      </c>
      <c r="V197" s="61"/>
      <c r="W197" s="444"/>
      <c r="X197" s="444"/>
      <c r="Y197" s="62"/>
      <c r="Z197" s="466"/>
      <c r="AA197" s="62"/>
      <c r="AB197" s="466"/>
      <c r="AC197" s="62"/>
      <c r="AD197" s="466"/>
      <c r="AE197" s="62"/>
      <c r="AF197" s="62"/>
      <c r="AG197" s="63"/>
      <c r="AH197" s="143">
        <f t="shared" si="401"/>
        <v>0</v>
      </c>
      <c r="AI197" s="61"/>
      <c r="AJ197" s="444"/>
      <c r="AK197" s="444"/>
      <c r="AL197" s="62"/>
      <c r="AM197" s="466"/>
      <c r="AN197" s="466"/>
      <c r="AO197" s="466"/>
      <c r="AP197" s="62"/>
      <c r="AQ197" s="466"/>
      <c r="AR197" s="62"/>
      <c r="AS197" s="466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 x14ac:dyDescent="0.25">
      <c r="A198" s="22">
        <v>4</v>
      </c>
      <c r="B198" s="40"/>
      <c r="C198" s="40"/>
      <c r="D198" s="590" t="s">
        <v>17</v>
      </c>
      <c r="E198" s="590"/>
      <c r="F198" s="590"/>
      <c r="G198" s="591"/>
      <c r="H198" s="21">
        <f t="shared" si="398"/>
        <v>0</v>
      </c>
      <c r="I198" s="58">
        <f>I199</f>
        <v>0</v>
      </c>
      <c r="J198" s="373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5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443"/>
      <c r="X198" s="443"/>
      <c r="Y198" s="59"/>
      <c r="Z198" s="465"/>
      <c r="AA198" s="59"/>
      <c r="AB198" s="465"/>
      <c r="AC198" s="59"/>
      <c r="AD198" s="465"/>
      <c r="AE198" s="59"/>
      <c r="AF198" s="59"/>
      <c r="AG198" s="60"/>
      <c r="AH198" s="145">
        <f t="shared" si="401"/>
        <v>0</v>
      </c>
      <c r="AI198" s="58"/>
      <c r="AJ198" s="443"/>
      <c r="AK198" s="443"/>
      <c r="AL198" s="59">
        <f t="shared" si="424"/>
        <v>0</v>
      </c>
      <c r="AM198" s="465">
        <f t="shared" si="424"/>
        <v>0</v>
      </c>
      <c r="AN198" s="465">
        <f t="shared" si="424"/>
        <v>0</v>
      </c>
      <c r="AO198" s="465">
        <f t="shared" si="424"/>
        <v>0</v>
      </c>
      <c r="AP198" s="59">
        <f t="shared" si="424"/>
        <v>0</v>
      </c>
      <c r="AQ198" s="465">
        <f t="shared" si="424"/>
        <v>0</v>
      </c>
      <c r="AR198" s="59">
        <f t="shared" si="424"/>
        <v>0</v>
      </c>
      <c r="AS198" s="465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 x14ac:dyDescent="0.25">
      <c r="A199" s="592">
        <v>42</v>
      </c>
      <c r="B199" s="592"/>
      <c r="C199" s="22"/>
      <c r="D199" s="593" t="s">
        <v>47</v>
      </c>
      <c r="E199" s="593"/>
      <c r="F199" s="593"/>
      <c r="G199" s="591"/>
      <c r="H199" s="21">
        <f t="shared" si="398"/>
        <v>0</v>
      </c>
      <c r="I199" s="58">
        <f>SUM(I200:I201)</f>
        <v>0</v>
      </c>
      <c r="J199" s="373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5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443"/>
      <c r="X199" s="443"/>
      <c r="Y199" s="59"/>
      <c r="Z199" s="465"/>
      <c r="AA199" s="59"/>
      <c r="AB199" s="465"/>
      <c r="AC199" s="59"/>
      <c r="AD199" s="465"/>
      <c r="AE199" s="59"/>
      <c r="AF199" s="59"/>
      <c r="AG199" s="60"/>
      <c r="AH199" s="145">
        <f t="shared" si="401"/>
        <v>0</v>
      </c>
      <c r="AI199" s="58"/>
      <c r="AJ199" s="443"/>
      <c r="AK199" s="443"/>
      <c r="AL199" s="59">
        <f t="shared" ref="AL199:AR199" si="428">SUM(AL200:AL201)</f>
        <v>0</v>
      </c>
      <c r="AM199" s="465">
        <f t="shared" si="428"/>
        <v>0</v>
      </c>
      <c r="AN199" s="465">
        <f t="shared" si="428"/>
        <v>0</v>
      </c>
      <c r="AO199" s="465">
        <f t="shared" si="428"/>
        <v>0</v>
      </c>
      <c r="AP199" s="59">
        <f t="shared" ref="AP199" si="429">SUM(AP200:AP201)</f>
        <v>0</v>
      </c>
      <c r="AQ199" s="465">
        <f t="shared" si="428"/>
        <v>0</v>
      </c>
      <c r="AR199" s="59">
        <f t="shared" si="428"/>
        <v>0</v>
      </c>
      <c r="AS199" s="465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 x14ac:dyDescent="0.25">
      <c r="A200" s="577">
        <v>422</v>
      </c>
      <c r="B200" s="577"/>
      <c r="C200" s="577"/>
      <c r="D200" s="578" t="s">
        <v>11</v>
      </c>
      <c r="E200" s="578"/>
      <c r="F200" s="578"/>
      <c r="G200" s="578"/>
      <c r="H200" s="24">
        <f t="shared" si="398"/>
        <v>0</v>
      </c>
      <c r="I200" s="61"/>
      <c r="J200" s="374"/>
      <c r="K200" s="62"/>
      <c r="L200" s="62"/>
      <c r="M200" s="62"/>
      <c r="N200" s="62"/>
      <c r="O200" s="62"/>
      <c r="P200" s="396"/>
      <c r="Q200" s="279"/>
      <c r="R200" s="279"/>
      <c r="S200" s="279"/>
      <c r="T200" s="279"/>
      <c r="U200" s="25">
        <f t="shared" si="400"/>
        <v>0</v>
      </c>
      <c r="V200" s="61"/>
      <c r="W200" s="444"/>
      <c r="X200" s="444"/>
      <c r="Y200" s="62"/>
      <c r="Z200" s="466"/>
      <c r="AA200" s="62"/>
      <c r="AB200" s="466"/>
      <c r="AC200" s="62"/>
      <c r="AD200" s="466"/>
      <c r="AE200" s="62"/>
      <c r="AF200" s="62"/>
      <c r="AG200" s="63"/>
      <c r="AH200" s="143">
        <f t="shared" si="401"/>
        <v>0</v>
      </c>
      <c r="AI200" s="61"/>
      <c r="AJ200" s="444"/>
      <c r="AK200" s="444"/>
      <c r="AL200" s="62"/>
      <c r="AM200" s="466"/>
      <c r="AN200" s="466"/>
      <c r="AO200" s="466"/>
      <c r="AP200" s="62"/>
      <c r="AQ200" s="466"/>
      <c r="AR200" s="62"/>
      <c r="AS200" s="466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 x14ac:dyDescent="0.25">
      <c r="A201" s="577">
        <v>424</v>
      </c>
      <c r="B201" s="577"/>
      <c r="C201" s="577"/>
      <c r="D201" s="578" t="s">
        <v>48</v>
      </c>
      <c r="E201" s="578"/>
      <c r="F201" s="578"/>
      <c r="G201" s="578"/>
      <c r="H201" s="24">
        <f t="shared" si="398"/>
        <v>0</v>
      </c>
      <c r="I201" s="61"/>
      <c r="J201" s="374"/>
      <c r="K201" s="62"/>
      <c r="L201" s="62"/>
      <c r="M201" s="62"/>
      <c r="N201" s="62"/>
      <c r="O201" s="62"/>
      <c r="P201" s="396"/>
      <c r="Q201" s="279"/>
      <c r="R201" s="279"/>
      <c r="S201" s="279"/>
      <c r="T201" s="279"/>
      <c r="U201" s="25">
        <f t="shared" si="400"/>
        <v>0</v>
      </c>
      <c r="V201" s="61"/>
      <c r="W201" s="444"/>
      <c r="X201" s="444"/>
      <c r="Y201" s="62"/>
      <c r="Z201" s="466"/>
      <c r="AA201" s="62"/>
      <c r="AB201" s="466"/>
      <c r="AC201" s="62"/>
      <c r="AD201" s="466"/>
      <c r="AE201" s="62"/>
      <c r="AF201" s="62"/>
      <c r="AG201" s="63"/>
      <c r="AH201" s="143">
        <f t="shared" si="401"/>
        <v>0</v>
      </c>
      <c r="AI201" s="61"/>
      <c r="AJ201" s="444"/>
      <c r="AK201" s="444"/>
      <c r="AL201" s="62"/>
      <c r="AM201" s="466"/>
      <c r="AN201" s="466"/>
      <c r="AO201" s="466"/>
      <c r="AP201" s="62"/>
      <c r="AQ201" s="466"/>
      <c r="AR201" s="62"/>
      <c r="AS201" s="466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 x14ac:dyDescent="0.25">
      <c r="Q202" s="279"/>
      <c r="R202" s="279"/>
      <c r="S202" s="279"/>
      <c r="T202" s="279"/>
    </row>
    <row r="203" spans="1:139" ht="0" hidden="1" customHeight="1" x14ac:dyDescent="0.25">
      <c r="Q203" s="279"/>
      <c r="R203" s="279"/>
      <c r="S203" s="279"/>
      <c r="T203" s="279"/>
    </row>
    <row r="204" spans="1:139" ht="0" hidden="1" customHeight="1" x14ac:dyDescent="0.25">
      <c r="Q204" s="279"/>
      <c r="R204" s="279"/>
      <c r="S204" s="279"/>
      <c r="T204" s="279"/>
    </row>
    <row r="205" spans="1:139" ht="0" hidden="1" customHeight="1" x14ac:dyDescent="0.25">
      <c r="Q205" s="279"/>
      <c r="R205" s="279"/>
      <c r="S205" s="279"/>
      <c r="T205" s="279"/>
    </row>
    <row r="206" spans="1:139" ht="0" hidden="1" customHeight="1" x14ac:dyDescent="0.25">
      <c r="Q206" s="279"/>
      <c r="R206" s="279"/>
      <c r="S206" s="279"/>
      <c r="T206" s="279"/>
    </row>
    <row r="207" spans="1:139" ht="0" hidden="1" customHeight="1" x14ac:dyDescent="0.25">
      <c r="Q207" s="279"/>
      <c r="R207" s="279"/>
      <c r="S207" s="279"/>
      <c r="T207" s="279"/>
    </row>
    <row r="208" spans="1:139" ht="0" hidden="1" customHeight="1" x14ac:dyDescent="0.25">
      <c r="Q208" s="279"/>
      <c r="R208" s="279"/>
      <c r="S208" s="279"/>
      <c r="T208" s="279"/>
    </row>
    <row r="209" spans="1:47" ht="0" hidden="1" customHeight="1" x14ac:dyDescent="0.25">
      <c r="Q209" s="279"/>
      <c r="R209" s="279"/>
      <c r="S209" s="279"/>
      <c r="T209" s="279"/>
    </row>
    <row r="210" spans="1:47" ht="0" hidden="1" customHeight="1" x14ac:dyDescent="0.25">
      <c r="Q210" s="279"/>
      <c r="R210" s="279"/>
      <c r="S210" s="279"/>
      <c r="T210" s="279"/>
    </row>
    <row r="211" spans="1:47" ht="0" hidden="1" customHeight="1" x14ac:dyDescent="0.25">
      <c r="Q211" s="279"/>
      <c r="R211" s="279"/>
      <c r="S211" s="279"/>
      <c r="T211" s="279"/>
    </row>
    <row r="212" spans="1:47" ht="0" hidden="1" customHeight="1" x14ac:dyDescent="0.25">
      <c r="Q212" s="279"/>
      <c r="R212" s="279"/>
      <c r="S212" s="279"/>
      <c r="T212" s="279"/>
    </row>
    <row r="213" spans="1:47" ht="0" hidden="1" customHeight="1" x14ac:dyDescent="0.25">
      <c r="Q213" s="279"/>
      <c r="R213" s="279"/>
      <c r="S213" s="279"/>
      <c r="T213" s="279"/>
    </row>
    <row r="214" spans="1:47" ht="0" hidden="1" customHeight="1" x14ac:dyDescent="0.25">
      <c r="Q214" s="279"/>
      <c r="R214" s="279"/>
      <c r="S214" s="279"/>
      <c r="T214" s="279"/>
    </row>
    <row r="215" spans="1:47" ht="0" hidden="1" customHeight="1" x14ac:dyDescent="0.25">
      <c r="Q215" s="279"/>
      <c r="R215" s="279"/>
      <c r="S215" s="279"/>
      <c r="T215" s="279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447"/>
      <c r="X216" s="447"/>
      <c r="Y216" s="110"/>
      <c r="Z216" s="447"/>
      <c r="AA216" s="110"/>
      <c r="AB216" s="447"/>
      <c r="AC216" s="110"/>
      <c r="AD216" s="447"/>
      <c r="AE216" s="110"/>
      <c r="AF216" s="110"/>
      <c r="AG216" s="110"/>
      <c r="AI216" s="110"/>
      <c r="AJ216" s="447"/>
      <c r="AK216" s="447"/>
      <c r="AL216" s="110"/>
      <c r="AM216" s="447"/>
      <c r="AN216" s="447"/>
      <c r="AO216" s="447"/>
      <c r="AP216" s="110"/>
      <c r="AQ216" s="447"/>
      <c r="AR216" s="110"/>
      <c r="AS216" s="447"/>
      <c r="AT216" s="110"/>
      <c r="AU216" s="262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447"/>
      <c r="X217" s="447"/>
      <c r="Y217" s="110"/>
      <c r="Z217" s="447"/>
      <c r="AA217" s="110"/>
      <c r="AB217" s="447"/>
      <c r="AC217" s="110"/>
      <c r="AD217" s="447"/>
      <c r="AE217" s="110"/>
      <c r="AF217" s="110"/>
      <c r="AG217" s="110"/>
      <c r="AI217" s="110"/>
      <c r="AJ217" s="447"/>
      <c r="AK217" s="447"/>
      <c r="AL217" s="110"/>
      <c r="AM217" s="447"/>
      <c r="AN217" s="447"/>
      <c r="AO217" s="447"/>
      <c r="AP217" s="110"/>
      <c r="AQ217" s="447"/>
      <c r="AR217" s="110"/>
      <c r="AS217" s="447"/>
      <c r="AT217" s="110"/>
      <c r="AU217" s="262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447"/>
      <c r="X218" s="447"/>
      <c r="Y218" s="110"/>
      <c r="Z218" s="447"/>
      <c r="AA218" s="110"/>
      <c r="AB218" s="447"/>
      <c r="AC218" s="110"/>
      <c r="AD218" s="447"/>
      <c r="AE218" s="110"/>
      <c r="AF218" s="110"/>
      <c r="AG218" s="110"/>
      <c r="AI218" s="110"/>
      <c r="AJ218" s="447"/>
      <c r="AK218" s="447"/>
      <c r="AL218" s="110"/>
      <c r="AM218" s="447"/>
      <c r="AN218" s="447"/>
      <c r="AO218" s="447"/>
      <c r="AP218" s="110"/>
      <c r="AQ218" s="447"/>
      <c r="AR218" s="110"/>
      <c r="AS218" s="447"/>
      <c r="AT218" s="110"/>
      <c r="AU218" s="262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447"/>
      <c r="X219" s="447"/>
      <c r="Y219" s="110"/>
      <c r="Z219" s="447"/>
      <c r="AA219" s="110"/>
      <c r="AB219" s="447"/>
      <c r="AC219" s="110"/>
      <c r="AD219" s="447"/>
      <c r="AE219" s="110"/>
      <c r="AF219" s="110"/>
      <c r="AG219" s="110"/>
      <c r="AI219" s="110"/>
      <c r="AJ219" s="447"/>
      <c r="AK219" s="447"/>
      <c r="AL219" s="110"/>
      <c r="AM219" s="447"/>
      <c r="AN219" s="447"/>
      <c r="AO219" s="447"/>
      <c r="AP219" s="110"/>
      <c r="AQ219" s="447"/>
      <c r="AR219" s="110"/>
      <c r="AS219" s="447"/>
      <c r="AT219" s="110"/>
      <c r="AU219" s="262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447"/>
      <c r="X220" s="447"/>
      <c r="Y220" s="110"/>
      <c r="Z220" s="447"/>
      <c r="AA220" s="110"/>
      <c r="AB220" s="447"/>
      <c r="AC220" s="110"/>
      <c r="AD220" s="447"/>
      <c r="AE220" s="110"/>
      <c r="AF220" s="110"/>
      <c r="AG220" s="110"/>
      <c r="AI220" s="110"/>
      <c r="AJ220" s="447"/>
      <c r="AK220" s="447"/>
      <c r="AL220" s="110"/>
      <c r="AM220" s="447"/>
      <c r="AN220" s="447"/>
      <c r="AO220" s="447"/>
      <c r="AP220" s="110"/>
      <c r="AQ220" s="447"/>
      <c r="AR220" s="110"/>
      <c r="AS220" s="447"/>
      <c r="AT220" s="110"/>
      <c r="AU220" s="262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447"/>
      <c r="X221" s="447"/>
      <c r="Y221" s="110"/>
      <c r="Z221" s="447"/>
      <c r="AA221" s="110"/>
      <c r="AB221" s="447"/>
      <c r="AC221" s="110"/>
      <c r="AD221" s="447"/>
      <c r="AE221" s="110"/>
      <c r="AF221" s="110"/>
      <c r="AG221" s="110"/>
      <c r="AI221" s="110"/>
      <c r="AJ221" s="447"/>
      <c r="AK221" s="447"/>
      <c r="AL221" s="110"/>
      <c r="AM221" s="447"/>
      <c r="AN221" s="447"/>
      <c r="AO221" s="447"/>
      <c r="AP221" s="110"/>
      <c r="AQ221" s="447"/>
      <c r="AR221" s="110"/>
      <c r="AS221" s="447"/>
      <c r="AT221" s="110"/>
      <c r="AU221" s="262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447"/>
      <c r="X222" s="447"/>
      <c r="Y222" s="110"/>
      <c r="Z222" s="447"/>
      <c r="AA222" s="110"/>
      <c r="AB222" s="447"/>
      <c r="AC222" s="110"/>
      <c r="AD222" s="447"/>
      <c r="AE222" s="110"/>
      <c r="AF222" s="110"/>
      <c r="AG222" s="110"/>
      <c r="AI222" s="110"/>
      <c r="AJ222" s="447"/>
      <c r="AK222" s="447"/>
      <c r="AL222" s="110"/>
      <c r="AM222" s="447"/>
      <c r="AN222" s="447"/>
      <c r="AO222" s="447"/>
      <c r="AP222" s="110"/>
      <c r="AQ222" s="447"/>
      <c r="AR222" s="110"/>
      <c r="AS222" s="447"/>
      <c r="AT222" s="110"/>
      <c r="AU222" s="262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447"/>
      <c r="X223" s="447"/>
      <c r="Y223" s="110"/>
      <c r="Z223" s="447"/>
      <c r="AA223" s="110"/>
      <c r="AB223" s="447"/>
      <c r="AC223" s="110"/>
      <c r="AD223" s="447"/>
      <c r="AE223" s="110"/>
      <c r="AF223" s="110"/>
      <c r="AG223" s="110"/>
      <c r="AI223" s="110"/>
      <c r="AJ223" s="447"/>
      <c r="AK223" s="447"/>
      <c r="AL223" s="110"/>
      <c r="AM223" s="447"/>
      <c r="AN223" s="447"/>
      <c r="AO223" s="447"/>
      <c r="AP223" s="110"/>
      <c r="AQ223" s="447"/>
      <c r="AR223" s="110"/>
      <c r="AS223" s="447"/>
      <c r="AT223" s="110"/>
      <c r="AU223" s="262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447"/>
      <c r="X224" s="447"/>
      <c r="Y224" s="110"/>
      <c r="Z224" s="447"/>
      <c r="AA224" s="110"/>
      <c r="AB224" s="447"/>
      <c r="AC224" s="110"/>
      <c r="AD224" s="447"/>
      <c r="AE224" s="110"/>
      <c r="AF224" s="110"/>
      <c r="AG224" s="110"/>
      <c r="AI224" s="110"/>
      <c r="AJ224" s="447"/>
      <c r="AK224" s="447"/>
      <c r="AL224" s="110"/>
      <c r="AM224" s="447"/>
      <c r="AN224" s="447"/>
      <c r="AO224" s="447"/>
      <c r="AP224" s="110"/>
      <c r="AQ224" s="447"/>
      <c r="AR224" s="110"/>
      <c r="AS224" s="447"/>
      <c r="AT224" s="110"/>
      <c r="AU224" s="262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447"/>
      <c r="X225" s="447"/>
      <c r="Y225" s="110"/>
      <c r="Z225" s="447"/>
      <c r="AA225" s="110"/>
      <c r="AB225" s="447"/>
      <c r="AC225" s="110"/>
      <c r="AD225" s="447"/>
      <c r="AE225" s="110"/>
      <c r="AF225" s="110"/>
      <c r="AG225" s="110"/>
      <c r="AI225" s="110"/>
      <c r="AJ225" s="447"/>
      <c r="AK225" s="447"/>
      <c r="AL225" s="110"/>
      <c r="AM225" s="447"/>
      <c r="AN225" s="447"/>
      <c r="AO225" s="447"/>
      <c r="AP225" s="110"/>
      <c r="AQ225" s="447"/>
      <c r="AR225" s="110"/>
      <c r="AS225" s="447"/>
      <c r="AT225" s="110"/>
      <c r="AU225" s="262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447"/>
      <c r="X226" s="447"/>
      <c r="Y226" s="110"/>
      <c r="Z226" s="447"/>
      <c r="AA226" s="110"/>
      <c r="AB226" s="447"/>
      <c r="AC226" s="110"/>
      <c r="AD226" s="447"/>
      <c r="AE226" s="110"/>
      <c r="AF226" s="110"/>
      <c r="AG226" s="110"/>
      <c r="AI226" s="110"/>
      <c r="AJ226" s="447"/>
      <c r="AK226" s="447"/>
      <c r="AL226" s="110"/>
      <c r="AM226" s="447"/>
      <c r="AN226" s="447"/>
      <c r="AO226" s="447"/>
      <c r="AP226" s="110"/>
      <c r="AQ226" s="447"/>
      <c r="AR226" s="110"/>
      <c r="AS226" s="447"/>
      <c r="AT226" s="110"/>
      <c r="AU226" s="262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447"/>
      <c r="X227" s="447"/>
      <c r="Y227" s="110"/>
      <c r="Z227" s="447"/>
      <c r="AA227" s="110"/>
      <c r="AB227" s="447"/>
      <c r="AC227" s="110"/>
      <c r="AD227" s="447"/>
      <c r="AE227" s="110"/>
      <c r="AF227" s="110"/>
      <c r="AG227" s="110"/>
      <c r="AI227" s="110"/>
      <c r="AJ227" s="447"/>
      <c r="AK227" s="447"/>
      <c r="AL227" s="110"/>
      <c r="AM227" s="447"/>
      <c r="AN227" s="447"/>
      <c r="AO227" s="447"/>
      <c r="AP227" s="110"/>
      <c r="AQ227" s="447"/>
      <c r="AR227" s="110"/>
      <c r="AS227" s="447"/>
      <c r="AT227" s="110"/>
      <c r="AU227" s="262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447"/>
      <c r="X228" s="447"/>
      <c r="Y228" s="110"/>
      <c r="Z228" s="447"/>
      <c r="AA228" s="110"/>
      <c r="AB228" s="447"/>
      <c r="AC228" s="110"/>
      <c r="AD228" s="447"/>
      <c r="AE228" s="110"/>
      <c r="AF228" s="110"/>
      <c r="AG228" s="110"/>
      <c r="AI228" s="110"/>
      <c r="AJ228" s="447"/>
      <c r="AK228" s="447"/>
      <c r="AL228" s="110"/>
      <c r="AM228" s="447"/>
      <c r="AN228" s="447"/>
      <c r="AO228" s="447"/>
      <c r="AP228" s="110"/>
      <c r="AQ228" s="447"/>
      <c r="AR228" s="110"/>
      <c r="AS228" s="447"/>
      <c r="AT228" s="110"/>
      <c r="AU228" s="262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447"/>
      <c r="X229" s="447"/>
      <c r="Y229" s="110"/>
      <c r="Z229" s="447"/>
      <c r="AA229" s="110"/>
      <c r="AB229" s="447"/>
      <c r="AC229" s="110"/>
      <c r="AD229" s="447"/>
      <c r="AE229" s="110"/>
      <c r="AF229" s="110"/>
      <c r="AG229" s="110"/>
      <c r="AI229" s="110"/>
      <c r="AJ229" s="447"/>
      <c r="AK229" s="447"/>
      <c r="AL229" s="110"/>
      <c r="AM229" s="447"/>
      <c r="AN229" s="447"/>
      <c r="AO229" s="447"/>
      <c r="AP229" s="110"/>
      <c r="AQ229" s="447"/>
      <c r="AR229" s="110"/>
      <c r="AS229" s="447"/>
      <c r="AT229" s="110"/>
      <c r="AU229" s="262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447"/>
      <c r="X230" s="447"/>
      <c r="Y230" s="110"/>
      <c r="Z230" s="447"/>
      <c r="AA230" s="110"/>
      <c r="AB230" s="447"/>
      <c r="AC230" s="110"/>
      <c r="AD230" s="447"/>
      <c r="AE230" s="110"/>
      <c r="AF230" s="110"/>
      <c r="AG230" s="110"/>
      <c r="AI230" s="110"/>
      <c r="AJ230" s="447"/>
      <c r="AK230" s="447"/>
      <c r="AL230" s="110"/>
      <c r="AM230" s="447"/>
      <c r="AN230" s="447"/>
      <c r="AO230" s="447"/>
      <c r="AP230" s="110"/>
      <c r="AQ230" s="447"/>
      <c r="AR230" s="110"/>
      <c r="AS230" s="447"/>
      <c r="AT230" s="110"/>
      <c r="AU230" s="262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447"/>
      <c r="X231" s="447"/>
      <c r="Y231" s="110"/>
      <c r="Z231" s="447"/>
      <c r="AA231" s="110"/>
      <c r="AB231" s="447"/>
      <c r="AC231" s="110"/>
      <c r="AD231" s="447"/>
      <c r="AE231" s="110"/>
      <c r="AF231" s="110"/>
      <c r="AG231" s="110"/>
      <c r="AI231" s="110"/>
      <c r="AJ231" s="447"/>
      <c r="AK231" s="447"/>
      <c r="AL231" s="110"/>
      <c r="AM231" s="447"/>
      <c r="AN231" s="447"/>
      <c r="AO231" s="447"/>
      <c r="AP231" s="110"/>
      <c r="AQ231" s="447"/>
      <c r="AR231" s="110"/>
      <c r="AS231" s="447"/>
      <c r="AT231" s="110"/>
      <c r="AU231" s="262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447"/>
      <c r="X232" s="447"/>
      <c r="Y232" s="110"/>
      <c r="Z232" s="447"/>
      <c r="AA232" s="110"/>
      <c r="AB232" s="447"/>
      <c r="AC232" s="110"/>
      <c r="AD232" s="447"/>
      <c r="AE232" s="110"/>
      <c r="AF232" s="110"/>
      <c r="AG232" s="110"/>
      <c r="AI232" s="110"/>
      <c r="AJ232" s="447"/>
      <c r="AK232" s="447"/>
      <c r="AL232" s="110"/>
      <c r="AM232" s="447"/>
      <c r="AN232" s="447"/>
      <c r="AO232" s="447"/>
      <c r="AP232" s="110"/>
      <c r="AQ232" s="447"/>
      <c r="AR232" s="110"/>
      <c r="AS232" s="447"/>
      <c r="AT232" s="110"/>
      <c r="AU232" s="262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447"/>
      <c r="X233" s="447"/>
      <c r="Y233" s="110"/>
      <c r="Z233" s="447"/>
      <c r="AA233" s="110"/>
      <c r="AB233" s="447"/>
      <c r="AC233" s="110"/>
      <c r="AD233" s="447"/>
      <c r="AE233" s="110"/>
      <c r="AF233" s="110"/>
      <c r="AG233" s="110"/>
      <c r="AI233" s="110"/>
      <c r="AJ233" s="447"/>
      <c r="AK233" s="447"/>
      <c r="AL233" s="110"/>
      <c r="AM233" s="447"/>
      <c r="AN233" s="447"/>
      <c r="AO233" s="447"/>
      <c r="AP233" s="110"/>
      <c r="AQ233" s="447"/>
      <c r="AR233" s="110"/>
      <c r="AS233" s="447"/>
      <c r="AT233" s="110"/>
      <c r="AU233" s="262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447"/>
      <c r="X234" s="447"/>
      <c r="Y234" s="110"/>
      <c r="Z234" s="447"/>
      <c r="AA234" s="110"/>
      <c r="AB234" s="447"/>
      <c r="AC234" s="110"/>
      <c r="AD234" s="447"/>
      <c r="AE234" s="110"/>
      <c r="AF234" s="110"/>
      <c r="AG234" s="110"/>
      <c r="AI234" s="110"/>
      <c r="AJ234" s="447"/>
      <c r="AK234" s="447"/>
      <c r="AL234" s="110"/>
      <c r="AM234" s="447"/>
      <c r="AN234" s="447"/>
      <c r="AO234" s="447"/>
      <c r="AP234" s="110"/>
      <c r="AQ234" s="447"/>
      <c r="AR234" s="110"/>
      <c r="AS234" s="447"/>
      <c r="AT234" s="110"/>
      <c r="AU234" s="262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447"/>
      <c r="X235" s="447"/>
      <c r="Y235" s="110"/>
      <c r="Z235" s="447"/>
      <c r="AA235" s="110"/>
      <c r="AB235" s="447"/>
      <c r="AC235" s="110"/>
      <c r="AD235" s="447"/>
      <c r="AE235" s="110"/>
      <c r="AF235" s="110"/>
      <c r="AG235" s="110"/>
      <c r="AI235" s="110"/>
      <c r="AJ235" s="447"/>
      <c r="AK235" s="447"/>
      <c r="AL235" s="110"/>
      <c r="AM235" s="447"/>
      <c r="AN235" s="447"/>
      <c r="AO235" s="447"/>
      <c r="AP235" s="110"/>
      <c r="AQ235" s="447"/>
      <c r="AR235" s="110"/>
      <c r="AS235" s="447"/>
      <c r="AT235" s="110"/>
      <c r="AU235" s="262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447"/>
      <c r="X236" s="447"/>
      <c r="Y236" s="110"/>
      <c r="Z236" s="447"/>
      <c r="AA236" s="110"/>
      <c r="AB236" s="447"/>
      <c r="AC236" s="110"/>
      <c r="AD236" s="447"/>
      <c r="AE236" s="110"/>
      <c r="AF236" s="110"/>
      <c r="AG236" s="110"/>
      <c r="AI236" s="110"/>
      <c r="AJ236" s="447"/>
      <c r="AK236" s="447"/>
      <c r="AL236" s="110"/>
      <c r="AM236" s="447"/>
      <c r="AN236" s="447"/>
      <c r="AO236" s="447"/>
      <c r="AP236" s="110"/>
      <c r="AQ236" s="447"/>
      <c r="AR236" s="110"/>
      <c r="AS236" s="447"/>
      <c r="AT236" s="110"/>
      <c r="AU236" s="262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447"/>
      <c r="X237" s="447"/>
      <c r="Y237" s="110"/>
      <c r="Z237" s="447"/>
      <c r="AA237" s="110"/>
      <c r="AB237" s="447"/>
      <c r="AC237" s="110"/>
      <c r="AD237" s="447"/>
      <c r="AE237" s="110"/>
      <c r="AF237" s="110"/>
      <c r="AG237" s="110"/>
      <c r="AI237" s="110"/>
      <c r="AJ237" s="447"/>
      <c r="AK237" s="447"/>
      <c r="AL237" s="110"/>
      <c r="AM237" s="447"/>
      <c r="AN237" s="447"/>
      <c r="AO237" s="447"/>
      <c r="AP237" s="110"/>
      <c r="AQ237" s="447"/>
      <c r="AR237" s="110"/>
      <c r="AS237" s="447"/>
      <c r="AT237" s="110"/>
      <c r="AU237" s="262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447"/>
      <c r="X238" s="447"/>
      <c r="Y238" s="110"/>
      <c r="Z238" s="447"/>
      <c r="AA238" s="110"/>
      <c r="AB238" s="447"/>
      <c r="AC238" s="110"/>
      <c r="AD238" s="447"/>
      <c r="AE238" s="110"/>
      <c r="AF238" s="110"/>
      <c r="AG238" s="110"/>
      <c r="AI238" s="110"/>
      <c r="AJ238" s="447"/>
      <c r="AK238" s="447"/>
      <c r="AL238" s="110"/>
      <c r="AM238" s="447"/>
      <c r="AN238" s="447"/>
      <c r="AO238" s="447"/>
      <c r="AP238" s="110"/>
      <c r="AQ238" s="447"/>
      <c r="AR238" s="110"/>
      <c r="AS238" s="447"/>
      <c r="AT238" s="110"/>
      <c r="AU238" s="262"/>
    </row>
  </sheetData>
  <sheetProtection password="8306" sheet="1" objects="1" scenarios="1" formatCells="0" formatColumns="0" formatRows="0"/>
  <mergeCells count="289"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Ivana</cp:lastModifiedBy>
  <cp:lastPrinted>2016-10-14T09:21:57Z</cp:lastPrinted>
  <dcterms:created xsi:type="dcterms:W3CDTF">2015-09-21T13:15:47Z</dcterms:created>
  <dcterms:modified xsi:type="dcterms:W3CDTF">2017-03-10T09:26:00Z</dcterms:modified>
</cp:coreProperties>
</file>